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gustus.t.ashton2\Desktop\"/>
    </mc:Choice>
  </mc:AlternateContent>
  <bookViews>
    <workbookView xWindow="67080" yWindow="-6795" windowWidth="28110" windowHeight="18240" activeTab="1"/>
  </bookViews>
  <sheets>
    <sheet name="Offense Event Matrix - WIP" sheetId="2" r:id="rId1"/>
    <sheet name="Consol Enclave Users &amp; Groups" sheetId="1" r:id="rId2"/>
    <sheet name="Offense Matrix (OLD For Ref)" sheetId="5" r:id="rId3"/>
    <sheet name="CWC Objectives" sheetId="3" r:id="rId4"/>
    <sheet name="Injects" sheetId="4" r:id="rId5"/>
  </sheets>
  <externalReferences>
    <externalReference r:id="rId6"/>
  </externalReferences>
  <definedNames>
    <definedName name="_xlnm.Print_Area" localSheetId="0">'Offense Event Matrix - WIP'!$B$4:$BQ$10</definedName>
    <definedName name="_xlnm.Print_Area" localSheetId="2">'Offense Matrix (OLD For Ref)'!$B$3:$BF$121</definedName>
    <definedName name="_xlnm.Print_Titles" localSheetId="0">'Offense Event Matrix - WIP'!$4:$5</definedName>
    <definedName name="_xlnm.Print_Titles" localSheetId="2">'Offense Matrix (OLD For Ref)'!$3:$4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J1" i="1"/>
  <c r="J8" i="2"/>
  <c r="E8" i="2" s="1"/>
  <c r="J7" i="2"/>
  <c r="I8" i="2"/>
  <c r="A362" i="1" l="1"/>
  <c r="C362" i="1" s="1"/>
  <c r="B362" i="1"/>
  <c r="A344" i="1"/>
  <c r="C344" i="1" s="1"/>
  <c r="B344" i="1"/>
  <c r="B345" i="1"/>
  <c r="B346" i="1"/>
  <c r="B347" i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A324" i="1"/>
  <c r="A325" i="1" s="1"/>
  <c r="B324" i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C324" i="1"/>
  <c r="A319" i="1"/>
  <c r="C319" i="1" s="1"/>
  <c r="B319" i="1"/>
  <c r="B320" i="1" s="1"/>
  <c r="B321" i="1" s="1"/>
  <c r="B322" i="1" s="1"/>
  <c r="B323" i="1" s="1"/>
  <c r="A316" i="1"/>
  <c r="C316" i="1" s="1"/>
  <c r="B316" i="1"/>
  <c r="B317" i="1" s="1"/>
  <c r="B318" i="1" s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A226" i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B271" i="1"/>
  <c r="B272" i="1"/>
  <c r="B226" i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C172" i="1"/>
  <c r="C173" i="1"/>
  <c r="A172" i="1"/>
  <c r="A173" i="1"/>
  <c r="A174" i="1"/>
  <c r="A175" i="1"/>
  <c r="A176" i="1" s="1"/>
  <c r="A177" i="1" s="1"/>
  <c r="A178" i="1" s="1"/>
  <c r="A179" i="1" s="1"/>
  <c r="A180" i="1" s="1"/>
  <c r="A181" i="1" s="1"/>
  <c r="A182" i="1" s="1"/>
  <c r="B136" i="1"/>
  <c r="B137" i="1"/>
  <c r="B138" i="1"/>
  <c r="B139" i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C182" i="1" s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A49" i="1"/>
  <c r="A50" i="1"/>
  <c r="A51" i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B92" i="1"/>
  <c r="B89" i="1"/>
  <c r="B90" i="1" s="1"/>
  <c r="B91" i="1" s="1"/>
  <c r="B76" i="1"/>
  <c r="B77" i="1"/>
  <c r="B78" i="1"/>
  <c r="B79" i="1"/>
  <c r="B80" i="1"/>
  <c r="B81" i="1"/>
  <c r="B82" i="1" s="1"/>
  <c r="B83" i="1" s="1"/>
  <c r="B84" i="1" s="1"/>
  <c r="B85" i="1" s="1"/>
  <c r="B86" i="1" s="1"/>
  <c r="B87" i="1" s="1"/>
  <c r="B88" i="1" s="1"/>
  <c r="B94" i="1"/>
  <c r="A94" i="1"/>
  <c r="C94" i="1" s="1"/>
  <c r="C93" i="1"/>
  <c r="A345" i="1" l="1"/>
  <c r="C325" i="1"/>
  <c r="A326" i="1"/>
  <c r="A320" i="1"/>
  <c r="A317" i="1"/>
  <c r="C181" i="1"/>
  <c r="C180" i="1"/>
  <c r="C179" i="1"/>
  <c r="C176" i="1"/>
  <c r="C175" i="1"/>
  <c r="C178" i="1"/>
  <c r="C177" i="1"/>
  <c r="C174" i="1"/>
  <c r="I131" i="5"/>
  <c r="BO129" i="5"/>
  <c r="BN129" i="5"/>
  <c r="BM129" i="5"/>
  <c r="K129" i="5"/>
  <c r="J106" i="5"/>
  <c r="I106" i="5"/>
  <c r="H106" i="5"/>
  <c r="J105" i="5"/>
  <c r="I105" i="5"/>
  <c r="H105" i="5"/>
  <c r="J104" i="5"/>
  <c r="I104" i="5"/>
  <c r="H104" i="5"/>
  <c r="J103" i="5"/>
  <c r="I103" i="5"/>
  <c r="H103" i="5"/>
  <c r="J90" i="5"/>
  <c r="I90" i="5"/>
  <c r="H90" i="5"/>
  <c r="J89" i="5"/>
  <c r="I89" i="5"/>
  <c r="H89" i="5"/>
  <c r="J88" i="5"/>
  <c r="I88" i="5"/>
  <c r="H88" i="5"/>
  <c r="J87" i="5"/>
  <c r="I87" i="5"/>
  <c r="H87" i="5"/>
  <c r="J86" i="5"/>
  <c r="I86" i="5"/>
  <c r="H86" i="5"/>
  <c r="J85" i="5"/>
  <c r="I85" i="5"/>
  <c r="H85" i="5"/>
  <c r="J84" i="5"/>
  <c r="I84" i="5"/>
  <c r="H84" i="5"/>
  <c r="J83" i="5"/>
  <c r="I83" i="5"/>
  <c r="H83" i="5"/>
  <c r="J82" i="5"/>
  <c r="I82" i="5"/>
  <c r="H82" i="5"/>
  <c r="J81" i="5"/>
  <c r="I81" i="5"/>
  <c r="H81" i="5"/>
  <c r="J80" i="5"/>
  <c r="I80" i="5"/>
  <c r="H80" i="5"/>
  <c r="J79" i="5"/>
  <c r="I79" i="5"/>
  <c r="H79" i="5"/>
  <c r="J78" i="5"/>
  <c r="I78" i="5"/>
  <c r="H78" i="5"/>
  <c r="J77" i="5"/>
  <c r="I77" i="5"/>
  <c r="H77" i="5"/>
  <c r="J76" i="5"/>
  <c r="I76" i="5"/>
  <c r="H76" i="5"/>
  <c r="J75" i="5"/>
  <c r="I75" i="5"/>
  <c r="H75" i="5"/>
  <c r="J74" i="5"/>
  <c r="I74" i="5"/>
  <c r="H74" i="5"/>
  <c r="E74" i="5"/>
  <c r="J73" i="5"/>
  <c r="I73" i="5"/>
  <c r="H73" i="5"/>
  <c r="E73" i="5"/>
  <c r="J72" i="5"/>
  <c r="I72" i="5"/>
  <c r="H72" i="5"/>
  <c r="E72" i="5"/>
  <c r="J71" i="5"/>
  <c r="I71" i="5"/>
  <c r="H71" i="5"/>
  <c r="J70" i="5"/>
  <c r="I70" i="5"/>
  <c r="H70" i="5"/>
  <c r="J69" i="5"/>
  <c r="I69" i="5"/>
  <c r="H69" i="5"/>
  <c r="J68" i="5"/>
  <c r="I68" i="5"/>
  <c r="H68" i="5"/>
  <c r="J67" i="5"/>
  <c r="I67" i="5"/>
  <c r="H67" i="5"/>
  <c r="J66" i="5"/>
  <c r="I66" i="5"/>
  <c r="H66" i="5"/>
  <c r="J65" i="5"/>
  <c r="I65" i="5"/>
  <c r="H65" i="5"/>
  <c r="J64" i="5"/>
  <c r="I64" i="5"/>
  <c r="H64" i="5"/>
  <c r="J63" i="5"/>
  <c r="I63" i="5"/>
  <c r="H63" i="5"/>
  <c r="J62" i="5"/>
  <c r="I62" i="5"/>
  <c r="H62" i="5"/>
  <c r="J61" i="5"/>
  <c r="I61" i="5"/>
  <c r="H61" i="5"/>
  <c r="J60" i="5"/>
  <c r="I60" i="5"/>
  <c r="H60" i="5"/>
  <c r="J59" i="5"/>
  <c r="I59" i="5"/>
  <c r="H59" i="5"/>
  <c r="J58" i="5"/>
  <c r="I58" i="5"/>
  <c r="H58" i="5"/>
  <c r="E58" i="5"/>
  <c r="J57" i="5"/>
  <c r="I57" i="5"/>
  <c r="H57" i="5"/>
  <c r="E57" i="5"/>
  <c r="J56" i="5"/>
  <c r="I56" i="5"/>
  <c r="H56" i="5"/>
  <c r="E56" i="5"/>
  <c r="J55" i="5"/>
  <c r="I55" i="5"/>
  <c r="H55" i="5"/>
  <c r="E55" i="5"/>
  <c r="J54" i="5"/>
  <c r="I54" i="5"/>
  <c r="H54" i="5"/>
  <c r="J53" i="5"/>
  <c r="I53" i="5"/>
  <c r="H53" i="5"/>
  <c r="J52" i="5"/>
  <c r="I52" i="5"/>
  <c r="H52" i="5"/>
  <c r="J51" i="5"/>
  <c r="I51" i="5"/>
  <c r="H51" i="5"/>
  <c r="J50" i="5"/>
  <c r="I50" i="5"/>
  <c r="H50" i="5"/>
  <c r="J49" i="5"/>
  <c r="I49" i="5"/>
  <c r="H49" i="5"/>
  <c r="J48" i="5"/>
  <c r="I48" i="5"/>
  <c r="H48" i="5"/>
  <c r="J47" i="5"/>
  <c r="I47" i="5"/>
  <c r="H47" i="5"/>
  <c r="J46" i="5"/>
  <c r="I46" i="5"/>
  <c r="H46" i="5"/>
  <c r="J45" i="5"/>
  <c r="I45" i="5"/>
  <c r="H45" i="5"/>
  <c r="J44" i="5"/>
  <c r="I44" i="5"/>
  <c r="H44" i="5"/>
  <c r="J43" i="5"/>
  <c r="I43" i="5"/>
  <c r="H43" i="5"/>
  <c r="J42" i="5"/>
  <c r="I42" i="5"/>
  <c r="H42" i="5"/>
  <c r="J41" i="5"/>
  <c r="I41" i="5"/>
  <c r="H41" i="5"/>
  <c r="J40" i="5"/>
  <c r="I40" i="5"/>
  <c r="H40" i="5"/>
  <c r="J39" i="5"/>
  <c r="I39" i="5"/>
  <c r="H39" i="5"/>
  <c r="J38" i="5"/>
  <c r="I38" i="5"/>
  <c r="H38" i="5"/>
  <c r="J37" i="5"/>
  <c r="I37" i="5"/>
  <c r="H37" i="5"/>
  <c r="J36" i="5"/>
  <c r="I36" i="5"/>
  <c r="H36" i="5"/>
  <c r="J35" i="5"/>
  <c r="I35" i="5"/>
  <c r="H35" i="5"/>
  <c r="J21" i="5"/>
  <c r="I21" i="5"/>
  <c r="H21" i="5"/>
  <c r="J20" i="5"/>
  <c r="I20" i="5"/>
  <c r="H20" i="5"/>
  <c r="J19" i="5"/>
  <c r="I19" i="5"/>
  <c r="H19" i="5"/>
  <c r="J18" i="5"/>
  <c r="I18" i="5"/>
  <c r="H18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J7" i="5"/>
  <c r="I7" i="5"/>
  <c r="H7" i="5"/>
  <c r="J6" i="5"/>
  <c r="I6" i="5"/>
  <c r="H6" i="5"/>
  <c r="C345" i="1" l="1"/>
  <c r="A346" i="1"/>
  <c r="C326" i="1"/>
  <c r="A327" i="1"/>
  <c r="C320" i="1"/>
  <c r="A321" i="1"/>
  <c r="C317" i="1"/>
  <c r="A318" i="1"/>
  <c r="C318" i="1" s="1"/>
  <c r="D1" i="1"/>
  <c r="E1" i="1" s="1"/>
  <c r="F1" i="1" s="1"/>
  <c r="G1" i="1" s="1"/>
  <c r="H1" i="1" s="1"/>
  <c r="I1" i="1" s="1"/>
  <c r="K1" i="1" s="1"/>
  <c r="L1" i="1" s="1"/>
  <c r="C273" i="1"/>
  <c r="C183" i="1"/>
  <c r="C3" i="1"/>
  <c r="B274" i="1"/>
  <c r="B275" i="1" s="1"/>
  <c r="B276" i="1" s="1"/>
  <c r="B277" i="1" s="1"/>
  <c r="B278" i="1" s="1"/>
  <c r="B279" i="1" s="1"/>
  <c r="B280" i="1" s="1"/>
  <c r="B281" i="1" s="1"/>
  <c r="B282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A274" i="1"/>
  <c r="A275" i="1" s="1"/>
  <c r="B184" i="1"/>
  <c r="B185" i="1" s="1"/>
  <c r="A184" i="1"/>
  <c r="C184" i="1" s="1"/>
  <c r="B95" i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A4" i="1"/>
  <c r="A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C346" i="1" l="1"/>
  <c r="A347" i="1"/>
  <c r="C327" i="1"/>
  <c r="A328" i="1"/>
  <c r="C321" i="1"/>
  <c r="A322" i="1"/>
  <c r="A185" i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95" i="1"/>
  <c r="C95" i="1" s="1"/>
  <c r="C4" i="1"/>
  <c r="A276" i="1"/>
  <c r="C275" i="1"/>
  <c r="A6" i="1"/>
  <c r="C5" i="1"/>
  <c r="B186" i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C274" i="1"/>
  <c r="A348" i="1" l="1"/>
  <c r="C347" i="1"/>
  <c r="A329" i="1"/>
  <c r="C328" i="1"/>
  <c r="C322" i="1"/>
  <c r="A323" i="1"/>
  <c r="C323" i="1" s="1"/>
  <c r="A96" i="1"/>
  <c r="C96" i="1" s="1"/>
  <c r="C185" i="1"/>
  <c r="C225" i="1"/>
  <c r="C189" i="1"/>
  <c r="C210" i="1"/>
  <c r="C213" i="1"/>
  <c r="C192" i="1"/>
  <c r="C196" i="1"/>
  <c r="C191" i="1"/>
  <c r="C187" i="1"/>
  <c r="C198" i="1"/>
  <c r="C200" i="1"/>
  <c r="C193" i="1"/>
  <c r="C190" i="1"/>
  <c r="C194" i="1"/>
  <c r="C205" i="1"/>
  <c r="C188" i="1"/>
  <c r="A97" i="1"/>
  <c r="C97" i="1" s="1"/>
  <c r="A277" i="1"/>
  <c r="C276" i="1"/>
  <c r="C202" i="1"/>
  <c r="C197" i="1"/>
  <c r="C211" i="1"/>
  <c r="A7" i="1"/>
  <c r="C6" i="1"/>
  <c r="C186" i="1"/>
  <c r="C215" i="1"/>
  <c r="C222" i="1"/>
  <c r="C201" i="1"/>
  <c r="C216" i="1"/>
  <c r="C207" i="1"/>
  <c r="C214" i="1"/>
  <c r="C209" i="1"/>
  <c r="C212" i="1"/>
  <c r="C203" i="1"/>
  <c r="C218" i="1"/>
  <c r="C223" i="1"/>
  <c r="C217" i="1"/>
  <c r="C219" i="1"/>
  <c r="C224" i="1"/>
  <c r="C220" i="1"/>
  <c r="C208" i="1"/>
  <c r="C199" i="1"/>
  <c r="C206" i="1"/>
  <c r="C221" i="1"/>
  <c r="C204" i="1"/>
  <c r="C195" i="1"/>
  <c r="A349" i="1" l="1"/>
  <c r="C348" i="1"/>
  <c r="C329" i="1"/>
  <c r="A330" i="1"/>
  <c r="A8" i="1"/>
  <c r="C7" i="1"/>
  <c r="J41" i="2" s="1"/>
  <c r="A278" i="1"/>
  <c r="C277" i="1"/>
  <c r="A98" i="1"/>
  <c r="C98" i="1" s="1"/>
  <c r="A350" i="1" l="1"/>
  <c r="C349" i="1"/>
  <c r="C330" i="1"/>
  <c r="A331" i="1"/>
  <c r="G41" i="2"/>
  <c r="I41" i="2"/>
  <c r="H41" i="2"/>
  <c r="K41" i="2"/>
  <c r="A99" i="1"/>
  <c r="C99" i="1" s="1"/>
  <c r="A9" i="1"/>
  <c r="C8" i="1"/>
  <c r="A279" i="1"/>
  <c r="C278" i="1"/>
  <c r="C350" i="1" l="1"/>
  <c r="A351" i="1"/>
  <c r="A332" i="1"/>
  <c r="C331" i="1"/>
  <c r="A280" i="1"/>
  <c r="C279" i="1"/>
  <c r="A10" i="1"/>
  <c r="C9" i="1"/>
  <c r="A100" i="1"/>
  <c r="C100" i="1" s="1"/>
  <c r="A352" i="1" l="1"/>
  <c r="C351" i="1"/>
  <c r="A333" i="1"/>
  <c r="C332" i="1"/>
  <c r="A101" i="1"/>
  <c r="C101" i="1" s="1"/>
  <c r="A11" i="1"/>
  <c r="C10" i="1"/>
  <c r="A281" i="1"/>
  <c r="C280" i="1"/>
  <c r="C352" i="1" l="1"/>
  <c r="A353" i="1"/>
  <c r="C333" i="1"/>
  <c r="A334" i="1"/>
  <c r="A12" i="1"/>
  <c r="C11" i="1"/>
  <c r="A282" i="1"/>
  <c r="C281" i="1"/>
  <c r="A102" i="1"/>
  <c r="C102" i="1" s="1"/>
  <c r="A354" i="1" l="1"/>
  <c r="C353" i="1"/>
  <c r="C334" i="1"/>
  <c r="A335" i="1"/>
  <c r="A284" i="1"/>
  <c r="C282" i="1"/>
  <c r="A13" i="1"/>
  <c r="C12" i="1"/>
  <c r="A103" i="1"/>
  <c r="C103" i="1" s="1"/>
  <c r="C354" i="1" l="1"/>
  <c r="A355" i="1"/>
  <c r="C335" i="1"/>
  <c r="A336" i="1"/>
  <c r="A14" i="1"/>
  <c r="C13" i="1"/>
  <c r="A285" i="1"/>
  <c r="C284" i="1"/>
  <c r="A104" i="1"/>
  <c r="C104" i="1" s="1"/>
  <c r="C355" i="1" l="1"/>
  <c r="A356" i="1"/>
  <c r="A337" i="1"/>
  <c r="C336" i="1"/>
  <c r="A286" i="1"/>
  <c r="C285" i="1"/>
  <c r="A15" i="1"/>
  <c r="C14" i="1"/>
  <c r="A105" i="1"/>
  <c r="C105" i="1" s="1"/>
  <c r="A357" i="1" l="1"/>
  <c r="C356" i="1"/>
  <c r="C337" i="1"/>
  <c r="A338" i="1"/>
  <c r="A106" i="1"/>
  <c r="C106" i="1" s="1"/>
  <c r="A16" i="1"/>
  <c r="C15" i="1"/>
  <c r="A287" i="1"/>
  <c r="C286" i="1"/>
  <c r="C357" i="1" l="1"/>
  <c r="A358" i="1"/>
  <c r="C338" i="1"/>
  <c r="A339" i="1"/>
  <c r="A283" i="1"/>
  <c r="C287" i="1"/>
  <c r="A17" i="1"/>
  <c r="C16" i="1"/>
  <c r="A107" i="1"/>
  <c r="C107" i="1" s="1"/>
  <c r="A359" i="1" l="1"/>
  <c r="C358" i="1"/>
  <c r="A340" i="1"/>
  <c r="C339" i="1"/>
  <c r="A18" i="1"/>
  <c r="C17" i="1"/>
  <c r="A288" i="1"/>
  <c r="C283" i="1"/>
  <c r="A108" i="1"/>
  <c r="C108" i="1" s="1"/>
  <c r="C359" i="1" l="1"/>
  <c r="A360" i="1"/>
  <c r="A341" i="1"/>
  <c r="C340" i="1"/>
  <c r="A19" i="1"/>
  <c r="C18" i="1"/>
  <c r="A109" i="1"/>
  <c r="C109" i="1" s="1"/>
  <c r="A289" i="1"/>
  <c r="C288" i="1"/>
  <c r="C360" i="1" l="1"/>
  <c r="A361" i="1"/>
  <c r="C361" i="1" s="1"/>
  <c r="C341" i="1"/>
  <c r="A342" i="1"/>
  <c r="A290" i="1"/>
  <c r="C289" i="1"/>
  <c r="A110" i="1"/>
  <c r="C110" i="1" s="1"/>
  <c r="A20" i="1"/>
  <c r="C19" i="1"/>
  <c r="C342" i="1" l="1"/>
  <c r="A343" i="1"/>
  <c r="C343" i="1" s="1"/>
  <c r="A21" i="1"/>
  <c r="C20" i="1"/>
  <c r="A111" i="1"/>
  <c r="C111" i="1" s="1"/>
  <c r="A291" i="1"/>
  <c r="C290" i="1"/>
  <c r="A292" i="1" l="1"/>
  <c r="C291" i="1"/>
  <c r="A112" i="1"/>
  <c r="C112" i="1" s="1"/>
  <c r="A22" i="1"/>
  <c r="C21" i="1"/>
  <c r="A23" i="1" l="1"/>
  <c r="C22" i="1"/>
  <c r="A113" i="1"/>
  <c r="C113" i="1" s="1"/>
  <c r="A293" i="1"/>
  <c r="C292" i="1"/>
  <c r="A294" i="1" l="1"/>
  <c r="C293" i="1"/>
  <c r="A114" i="1"/>
  <c r="C114" i="1" s="1"/>
  <c r="A24" i="1"/>
  <c r="C23" i="1"/>
  <c r="A25" i="1" l="1"/>
  <c r="C24" i="1"/>
  <c r="A115" i="1"/>
  <c r="C115" i="1" s="1"/>
  <c r="A295" i="1"/>
  <c r="C294" i="1"/>
  <c r="G147" i="2" l="1"/>
  <c r="K19" i="2"/>
  <c r="G19" i="2"/>
  <c r="K151" i="2"/>
  <c r="H58" i="2"/>
  <c r="K147" i="2"/>
  <c r="J147" i="2"/>
  <c r="G23" i="2"/>
  <c r="K45" i="2"/>
  <c r="J139" i="2"/>
  <c r="I19" i="2"/>
  <c r="J45" i="2"/>
  <c r="H151" i="2"/>
  <c r="I147" i="2"/>
  <c r="G59" i="2"/>
  <c r="K59" i="2"/>
  <c r="K139" i="2"/>
  <c r="H19" i="2"/>
  <c r="I139" i="2"/>
  <c r="I57" i="2"/>
  <c r="I151" i="2"/>
  <c r="H59" i="2"/>
  <c r="I45" i="2"/>
  <c r="J58" i="2"/>
  <c r="G139" i="2"/>
  <c r="J19" i="2"/>
  <c r="E19" i="2" s="1"/>
  <c r="K58" i="2"/>
  <c r="H23" i="2"/>
  <c r="H57" i="2"/>
  <c r="J59" i="2"/>
  <c r="I58" i="2"/>
  <c r="H147" i="2"/>
  <c r="J151" i="2"/>
  <c r="H139" i="2"/>
  <c r="J23" i="2"/>
  <c r="E23" i="2" s="1"/>
  <c r="J57" i="2"/>
  <c r="G151" i="2"/>
  <c r="G58" i="2"/>
  <c r="I59" i="2"/>
  <c r="G57" i="2"/>
  <c r="K23" i="2"/>
  <c r="K57" i="2"/>
  <c r="I23" i="2"/>
  <c r="H45" i="2"/>
  <c r="A296" i="1"/>
  <c r="C295" i="1"/>
  <c r="A116" i="1"/>
  <c r="C116" i="1" s="1"/>
  <c r="A26" i="1"/>
  <c r="C25" i="1"/>
  <c r="H60" i="2" l="1"/>
  <c r="K60" i="2"/>
  <c r="I60" i="2"/>
  <c r="J60" i="2"/>
  <c r="G60" i="2"/>
  <c r="A27" i="1"/>
  <c r="C26" i="1"/>
  <c r="I61" i="2" s="1"/>
  <c r="A117" i="1"/>
  <c r="C117" i="1" s="1"/>
  <c r="A297" i="1"/>
  <c r="C296" i="1"/>
  <c r="J61" i="2" l="1"/>
  <c r="G61" i="2"/>
  <c r="H61" i="2"/>
  <c r="K61" i="2"/>
  <c r="A298" i="1"/>
  <c r="C297" i="1"/>
  <c r="A118" i="1"/>
  <c r="C118" i="1" s="1"/>
  <c r="A28" i="1"/>
  <c r="C27" i="1"/>
  <c r="K62" i="2" s="1"/>
  <c r="H62" i="2" l="1"/>
  <c r="G62" i="2"/>
  <c r="J62" i="2"/>
  <c r="I62" i="2"/>
  <c r="A29" i="1"/>
  <c r="C28" i="1"/>
  <c r="A119" i="1"/>
  <c r="C119" i="1" s="1"/>
  <c r="A299" i="1"/>
  <c r="C298" i="1"/>
  <c r="A300" i="1" l="1"/>
  <c r="C299" i="1"/>
  <c r="A120" i="1"/>
  <c r="C120" i="1" s="1"/>
  <c r="A30" i="1"/>
  <c r="C29" i="1"/>
  <c r="A31" i="1" l="1"/>
  <c r="C30" i="1"/>
  <c r="A121" i="1"/>
  <c r="C121" i="1" s="1"/>
  <c r="A301" i="1"/>
  <c r="C300" i="1"/>
  <c r="A302" i="1" l="1"/>
  <c r="C301" i="1"/>
  <c r="A122" i="1"/>
  <c r="C122" i="1" s="1"/>
  <c r="A32" i="1"/>
  <c r="C31" i="1"/>
  <c r="A33" i="1" l="1"/>
  <c r="C32" i="1"/>
  <c r="A123" i="1"/>
  <c r="C123" i="1" s="1"/>
  <c r="A303" i="1"/>
  <c r="C302" i="1"/>
  <c r="A304" i="1" l="1"/>
  <c r="C303" i="1"/>
  <c r="A124" i="1"/>
  <c r="C124" i="1" s="1"/>
  <c r="A34" i="1"/>
  <c r="C33" i="1"/>
  <c r="A35" i="1" l="1"/>
  <c r="C34" i="1"/>
  <c r="A125" i="1"/>
  <c r="C125" i="1" s="1"/>
  <c r="A305" i="1"/>
  <c r="C304" i="1"/>
  <c r="A306" i="1" l="1"/>
  <c r="C305" i="1"/>
  <c r="A126" i="1"/>
  <c r="C126" i="1" s="1"/>
  <c r="A36" i="1"/>
  <c r="C35" i="1"/>
  <c r="A37" i="1" l="1"/>
  <c r="C36" i="1"/>
  <c r="A127" i="1"/>
  <c r="C127" i="1" s="1"/>
  <c r="A307" i="1"/>
  <c r="C306" i="1"/>
  <c r="A308" i="1" l="1"/>
  <c r="C307" i="1"/>
  <c r="A128" i="1"/>
  <c r="C128" i="1" s="1"/>
  <c r="A38" i="1"/>
  <c r="C37" i="1"/>
  <c r="A39" i="1" l="1"/>
  <c r="C38" i="1"/>
  <c r="A129" i="1"/>
  <c r="C129" i="1" s="1"/>
  <c r="A309" i="1"/>
  <c r="C308" i="1"/>
  <c r="A310" i="1" l="1"/>
  <c r="C309" i="1"/>
  <c r="A130" i="1"/>
  <c r="C130" i="1" s="1"/>
  <c r="A40" i="1"/>
  <c r="C39" i="1"/>
  <c r="A41" i="1" l="1"/>
  <c r="C40" i="1"/>
  <c r="A131" i="1"/>
  <c r="C131" i="1" s="1"/>
  <c r="A311" i="1"/>
  <c r="C310" i="1"/>
  <c r="A312" i="1" l="1"/>
  <c r="C311" i="1"/>
  <c r="A132" i="1"/>
  <c r="C132" i="1" s="1"/>
  <c r="A42" i="1"/>
  <c r="C41" i="1"/>
  <c r="A43" i="1" l="1"/>
  <c r="C42" i="1"/>
  <c r="A133" i="1"/>
  <c r="C133" i="1" s="1"/>
  <c r="A313" i="1"/>
  <c r="C312" i="1"/>
  <c r="A314" i="1" l="1"/>
  <c r="C313" i="1"/>
  <c r="A134" i="1"/>
  <c r="C134" i="1" s="1"/>
  <c r="A44" i="1"/>
  <c r="C43" i="1"/>
  <c r="A135" i="1" l="1"/>
  <c r="A45" i="1"/>
  <c r="C44" i="1"/>
  <c r="A315" i="1"/>
  <c r="C315" i="1" s="1"/>
  <c r="C314" i="1"/>
  <c r="C135" i="1" l="1"/>
  <c r="A136" i="1"/>
  <c r="C45" i="1"/>
  <c r="A46" i="1"/>
  <c r="K55" i="2"/>
  <c r="J56" i="2"/>
  <c r="K56" i="2"/>
  <c r="J53" i="2"/>
  <c r="I143" i="2"/>
  <c r="G27" i="2"/>
  <c r="H143" i="2"/>
  <c r="I56" i="2"/>
  <c r="G54" i="2"/>
  <c r="K54" i="2"/>
  <c r="H53" i="2"/>
  <c r="G56" i="2"/>
  <c r="I54" i="2"/>
  <c r="G55" i="2"/>
  <c r="H56" i="2"/>
  <c r="H55" i="2"/>
  <c r="J54" i="2"/>
  <c r="K27" i="2"/>
  <c r="K143" i="2"/>
  <c r="I55" i="2"/>
  <c r="H54" i="2"/>
  <c r="J55" i="2"/>
  <c r="I53" i="2"/>
  <c r="I27" i="2"/>
  <c r="H27" i="2"/>
  <c r="K53" i="2"/>
  <c r="G143" i="2"/>
  <c r="J143" i="2"/>
  <c r="G53" i="2"/>
  <c r="J27" i="2"/>
  <c r="E27" i="2" s="1"/>
  <c r="H11" i="2"/>
  <c r="K15" i="2"/>
  <c r="H15" i="2"/>
  <c r="I7" i="2"/>
  <c r="E7" i="2"/>
  <c r="H7" i="2"/>
  <c r="K7" i="2"/>
  <c r="I11" i="2"/>
  <c r="G15" i="2"/>
  <c r="J11" i="2"/>
  <c r="E11" i="2" s="1"/>
  <c r="G7" i="2"/>
  <c r="I15" i="2"/>
  <c r="G11" i="2"/>
  <c r="J15" i="2"/>
  <c r="E15" i="2" s="1"/>
  <c r="K11" i="2"/>
  <c r="A137" i="1" l="1"/>
  <c r="C136" i="1"/>
  <c r="A47" i="1"/>
  <c r="C46" i="1"/>
  <c r="C137" i="1" l="1"/>
  <c r="A138" i="1"/>
  <c r="K70" i="2"/>
  <c r="J69" i="2"/>
  <c r="J148" i="2"/>
  <c r="H144" i="2"/>
  <c r="H67" i="2"/>
  <c r="A48" i="1"/>
  <c r="C48" i="1" s="1"/>
  <c r="C47" i="1"/>
  <c r="K46" i="2"/>
  <c r="A139" i="1" l="1"/>
  <c r="C138" i="1"/>
  <c r="G12" i="2"/>
  <c r="J144" i="2"/>
  <c r="K66" i="2"/>
  <c r="G71" i="2"/>
  <c r="K67" i="2"/>
  <c r="I68" i="2"/>
  <c r="G64" i="2"/>
  <c r="I12" i="2"/>
  <c r="J70" i="2"/>
  <c r="I24" i="2"/>
  <c r="G16" i="2"/>
  <c r="J71" i="2"/>
  <c r="J64" i="2"/>
  <c r="I67" i="2"/>
  <c r="H66" i="2"/>
  <c r="G148" i="2"/>
  <c r="G152" i="2"/>
  <c r="J67" i="2"/>
  <c r="K71" i="2"/>
  <c r="I46" i="2"/>
  <c r="J152" i="2"/>
  <c r="H71" i="2"/>
  <c r="K152" i="2"/>
  <c r="J72" i="2"/>
  <c r="I64" i="2"/>
  <c r="H46" i="2"/>
  <c r="K42" i="2"/>
  <c r="G28" i="2"/>
  <c r="H20" i="2"/>
  <c r="I148" i="2"/>
  <c r="H72" i="2"/>
  <c r="I20" i="2"/>
  <c r="G68" i="2"/>
  <c r="K148" i="2"/>
  <c r="G66" i="2"/>
  <c r="K68" i="2"/>
  <c r="J66" i="2"/>
  <c r="I28" i="2"/>
  <c r="G63" i="2"/>
  <c r="I63" i="2"/>
  <c r="H64" i="2"/>
  <c r="K72" i="2"/>
  <c r="K140" i="2"/>
  <c r="H70" i="2"/>
  <c r="I66" i="2"/>
  <c r="G24" i="2"/>
  <c r="J12" i="2"/>
  <c r="E12" i="2" s="1"/>
  <c r="H24" i="2"/>
  <c r="G72" i="2"/>
  <c r="I72" i="2"/>
  <c r="G67" i="2"/>
  <c r="H68" i="2"/>
  <c r="H63" i="2"/>
  <c r="G144" i="2"/>
  <c r="K64" i="2"/>
  <c r="J46" i="2"/>
  <c r="I152" i="2"/>
  <c r="H152" i="2"/>
  <c r="G20" i="2"/>
  <c r="J63" i="2"/>
  <c r="I65" i="2"/>
  <c r="K144" i="2"/>
  <c r="G70" i="2"/>
  <c r="I144" i="2"/>
  <c r="K16" i="2"/>
  <c r="I42" i="2"/>
  <c r="G140" i="2"/>
  <c r="J65" i="2"/>
  <c r="J16" i="2"/>
  <c r="E16" i="2" s="1"/>
  <c r="K12" i="2"/>
  <c r="K20" i="2"/>
  <c r="J68" i="2"/>
  <c r="H65" i="2"/>
  <c r="K24" i="2"/>
  <c r="K65" i="2"/>
  <c r="I16" i="2"/>
  <c r="J28" i="2"/>
  <c r="E28" i="2" s="1"/>
  <c r="K28" i="2"/>
  <c r="G69" i="2"/>
  <c r="K69" i="2"/>
  <c r="I70" i="2"/>
  <c r="H42" i="2"/>
  <c r="I69" i="2"/>
  <c r="H140" i="2"/>
  <c r="I140" i="2"/>
  <c r="K8" i="2"/>
  <c r="H28" i="2"/>
  <c r="I71" i="2"/>
  <c r="J24" i="2"/>
  <c r="E24" i="2" s="1"/>
  <c r="J42" i="2"/>
  <c r="G8" i="2"/>
  <c r="J20" i="2"/>
  <c r="E20" i="2" s="1"/>
  <c r="H16" i="2"/>
  <c r="H148" i="2"/>
  <c r="H12" i="2"/>
  <c r="K63" i="2"/>
  <c r="H69" i="2"/>
  <c r="G42" i="2"/>
  <c r="J140" i="2"/>
  <c r="G65" i="2"/>
  <c r="A140" i="1" l="1"/>
  <c r="C139" i="1"/>
  <c r="A141" i="1" l="1"/>
  <c r="C140" i="1"/>
  <c r="A142" i="1" l="1"/>
  <c r="C141" i="1"/>
  <c r="A143" i="1" l="1"/>
  <c r="C142" i="1"/>
  <c r="A144" i="1" l="1"/>
  <c r="C143" i="1"/>
  <c r="A145" i="1" l="1"/>
  <c r="C144" i="1"/>
  <c r="A146" i="1" l="1"/>
  <c r="C145" i="1"/>
  <c r="A147" i="1" l="1"/>
  <c r="C146" i="1"/>
  <c r="A148" i="1" l="1"/>
  <c r="C147" i="1"/>
  <c r="A149" i="1" l="1"/>
  <c r="C148" i="1"/>
  <c r="A150" i="1" l="1"/>
  <c r="C149" i="1"/>
  <c r="A151" i="1" l="1"/>
  <c r="C150" i="1"/>
  <c r="A152" i="1" l="1"/>
  <c r="C151" i="1"/>
  <c r="A153" i="1" l="1"/>
  <c r="C152" i="1"/>
  <c r="A154" i="1" l="1"/>
  <c r="C153" i="1"/>
  <c r="A155" i="1" l="1"/>
  <c r="C154" i="1"/>
  <c r="A156" i="1" l="1"/>
  <c r="C155" i="1"/>
  <c r="A157" i="1" l="1"/>
  <c r="C156" i="1"/>
  <c r="A158" i="1" l="1"/>
  <c r="C157" i="1"/>
  <c r="A159" i="1" l="1"/>
  <c r="C158" i="1"/>
  <c r="A160" i="1" l="1"/>
  <c r="C159" i="1"/>
  <c r="A161" i="1" l="1"/>
  <c r="C160" i="1"/>
  <c r="A162" i="1" l="1"/>
  <c r="C161" i="1"/>
  <c r="A163" i="1" l="1"/>
  <c r="C162" i="1"/>
  <c r="A164" i="1" l="1"/>
  <c r="C163" i="1"/>
  <c r="A165" i="1" l="1"/>
  <c r="C164" i="1"/>
  <c r="A166" i="1" l="1"/>
  <c r="C165" i="1"/>
  <c r="A167" i="1" l="1"/>
  <c r="C166" i="1"/>
  <c r="A168" i="1" l="1"/>
  <c r="C167" i="1"/>
  <c r="A169" i="1" l="1"/>
  <c r="C168" i="1"/>
  <c r="A170" i="1" l="1"/>
  <c r="C169" i="1"/>
  <c r="A171" i="1" l="1"/>
  <c r="C171" i="1" s="1"/>
  <c r="C170" i="1"/>
  <c r="I92" i="2" l="1"/>
  <c r="K95" i="2"/>
  <c r="K124" i="2"/>
  <c r="I89" i="2"/>
  <c r="K99" i="2"/>
  <c r="H141" i="2"/>
  <c r="K109" i="2"/>
  <c r="J73" i="2"/>
  <c r="I14" i="2"/>
  <c r="H113" i="2"/>
  <c r="H17" i="2"/>
  <c r="K101" i="2"/>
  <c r="K9" i="2"/>
  <c r="G26" i="2"/>
  <c r="H78" i="2"/>
  <c r="K52" i="2"/>
  <c r="H114" i="2"/>
  <c r="H109" i="2"/>
  <c r="K102" i="2"/>
  <c r="K91" i="2"/>
  <c r="K50" i="2"/>
  <c r="K33" i="2"/>
  <c r="I82" i="2"/>
  <c r="I128" i="2"/>
  <c r="H108" i="2"/>
  <c r="K125" i="2"/>
  <c r="K123" i="2"/>
  <c r="J97" i="2"/>
  <c r="I104" i="2"/>
  <c r="G77" i="2"/>
  <c r="K32" i="2"/>
  <c r="J47" i="2"/>
  <c r="H82" i="2"/>
  <c r="I10" i="2"/>
  <c r="H111" i="2"/>
  <c r="G129" i="2"/>
  <c r="I100" i="2"/>
  <c r="K83" i="2"/>
  <c r="I141" i="2"/>
  <c r="J31" i="2"/>
  <c r="G101" i="2"/>
  <c r="H48" i="2"/>
  <c r="K149" i="2"/>
  <c r="J111" i="2"/>
  <c r="G49" i="2"/>
  <c r="I101" i="2"/>
  <c r="H122" i="2"/>
  <c r="I25" i="2"/>
  <c r="K126" i="2"/>
  <c r="K77" i="2"/>
  <c r="J84" i="2"/>
  <c r="G78" i="2"/>
  <c r="I122" i="2"/>
  <c r="H86" i="2"/>
  <c r="K111" i="2"/>
  <c r="J17" i="2"/>
  <c r="E17" i="2" s="1"/>
  <c r="K103" i="2"/>
  <c r="H47" i="2"/>
  <c r="H92" i="2"/>
  <c r="K44" i="2"/>
  <c r="J22" i="2"/>
  <c r="E22" i="2" s="1"/>
  <c r="G123" i="2"/>
  <c r="I73" i="2"/>
  <c r="K112" i="2"/>
  <c r="K10" i="2"/>
  <c r="K18" i="2"/>
  <c r="K145" i="2"/>
  <c r="J29" i="2"/>
  <c r="E29" i="2" s="1"/>
  <c r="J18" i="2"/>
  <c r="E18" i="2" s="1"/>
  <c r="H32" i="2"/>
  <c r="H31" i="2"/>
  <c r="H124" i="2"/>
  <c r="H153" i="2"/>
  <c r="G145" i="2"/>
  <c r="H75" i="2"/>
  <c r="K100" i="2"/>
  <c r="J96" i="2"/>
  <c r="K93" i="2"/>
  <c r="I108" i="2"/>
  <c r="H126" i="2"/>
  <c r="I18" i="2"/>
  <c r="K49" i="2"/>
  <c r="G25" i="2"/>
  <c r="H30" i="2"/>
  <c r="H123" i="2"/>
  <c r="G131" i="2"/>
  <c r="I153" i="2"/>
  <c r="G109" i="2"/>
  <c r="H154" i="2"/>
  <c r="J34" i="2"/>
  <c r="H145" i="2"/>
  <c r="I43" i="2"/>
  <c r="G17" i="2"/>
  <c r="H13" i="2"/>
  <c r="G9" i="2"/>
  <c r="H94" i="2"/>
  <c r="J14" i="2"/>
  <c r="E14" i="2" s="1"/>
  <c r="H104" i="2"/>
  <c r="K154" i="2"/>
  <c r="K85" i="2"/>
  <c r="G96" i="2"/>
  <c r="K29" i="2"/>
  <c r="J120" i="2"/>
  <c r="J101" i="2"/>
  <c r="J33" i="2"/>
  <c r="J48" i="2"/>
  <c r="G86" i="2"/>
  <c r="G126" i="2"/>
  <c r="G29" i="2"/>
  <c r="H22" i="2"/>
  <c r="J81" i="2"/>
  <c r="I81" i="2"/>
  <c r="G74" i="2"/>
  <c r="H130" i="2"/>
  <c r="H131" i="2"/>
  <c r="G141" i="2"/>
  <c r="G115" i="2"/>
  <c r="J95" i="2"/>
  <c r="H100" i="2"/>
  <c r="K94" i="2"/>
  <c r="I26" i="2"/>
  <c r="J100" i="2"/>
  <c r="G154" i="2"/>
  <c r="K43" i="2"/>
  <c r="J154" i="2"/>
  <c r="H84" i="2"/>
  <c r="G112" i="2"/>
  <c r="G82" i="2"/>
  <c r="K13" i="2"/>
  <c r="I49" i="2"/>
  <c r="K84" i="2"/>
  <c r="H103" i="2"/>
  <c r="I154" i="2"/>
  <c r="J127" i="2"/>
  <c r="I155" i="2"/>
  <c r="H97" i="2"/>
  <c r="J30" i="2"/>
  <c r="E30" i="2" s="1"/>
  <c r="I150" i="2"/>
  <c r="G128" i="2"/>
  <c r="G100" i="2"/>
  <c r="J78" i="2"/>
  <c r="K47" i="2"/>
  <c r="H44" i="2"/>
  <c r="J128" i="2"/>
  <c r="I34" i="2"/>
  <c r="J113" i="2"/>
  <c r="J90" i="2"/>
  <c r="H115" i="2"/>
  <c r="K155" i="2"/>
  <c r="G113" i="2"/>
  <c r="I30" i="2"/>
  <c r="K74" i="2"/>
  <c r="K121" i="2"/>
  <c r="K92" i="2"/>
  <c r="J125" i="2"/>
  <c r="K98" i="2"/>
  <c r="I93" i="2"/>
  <c r="I103" i="2"/>
  <c r="I97" i="2"/>
  <c r="G50" i="2"/>
  <c r="G73" i="2"/>
  <c r="I85" i="2"/>
  <c r="H110" i="2"/>
  <c r="K73" i="2"/>
  <c r="H90" i="2"/>
  <c r="G120" i="2"/>
  <c r="I125" i="2"/>
  <c r="I131" i="2"/>
  <c r="G10" i="2"/>
  <c r="K31" i="2"/>
  <c r="J85" i="2"/>
  <c r="G33" i="2"/>
  <c r="K30" i="2"/>
  <c r="I120" i="2"/>
  <c r="G110" i="2"/>
  <c r="J49" i="2"/>
  <c r="G76" i="2"/>
  <c r="G155" i="2"/>
  <c r="G102" i="2"/>
  <c r="G108" i="2"/>
  <c r="I109" i="2"/>
  <c r="I33" i="2"/>
  <c r="I44" i="2"/>
  <c r="K51" i="2"/>
  <c r="H96" i="2"/>
  <c r="K150" i="2"/>
  <c r="I112" i="2"/>
  <c r="I94" i="2"/>
  <c r="I99" i="2"/>
  <c r="H52" i="2"/>
  <c r="I21" i="2"/>
  <c r="I87" i="2"/>
  <c r="J121" i="2"/>
  <c r="K97" i="2"/>
  <c r="J124" i="2"/>
  <c r="I77" i="2"/>
  <c r="K108" i="2"/>
  <c r="J76" i="2"/>
  <c r="K21" i="2"/>
  <c r="J50" i="2"/>
  <c r="H50" i="2"/>
  <c r="K130" i="2"/>
  <c r="G88" i="2"/>
  <c r="H51" i="2"/>
  <c r="I79" i="2"/>
  <c r="I86" i="2"/>
  <c r="J123" i="2"/>
  <c r="K82" i="2"/>
  <c r="I78" i="2"/>
  <c r="G95" i="2"/>
  <c r="I31" i="2"/>
  <c r="J110" i="2"/>
  <c r="G97" i="2"/>
  <c r="J112" i="2"/>
  <c r="J115" i="2"/>
  <c r="I80" i="2"/>
  <c r="J153" i="2"/>
  <c r="J102" i="2"/>
  <c r="J21" i="2"/>
  <c r="E21" i="2" s="1"/>
  <c r="J52" i="2"/>
  <c r="I76" i="2"/>
  <c r="H85" i="2"/>
  <c r="J26" i="2"/>
  <c r="E26" i="2" s="1"/>
  <c r="I17" i="2"/>
  <c r="H150" i="2"/>
  <c r="H120" i="2"/>
  <c r="K81" i="2"/>
  <c r="H149" i="2"/>
  <c r="J122" i="2"/>
  <c r="J103" i="2"/>
  <c r="H81" i="2"/>
  <c r="K122" i="2"/>
  <c r="J92" i="2"/>
  <c r="K48" i="2"/>
  <c r="G32" i="2"/>
  <c r="K104" i="2"/>
  <c r="K76" i="2"/>
  <c r="G92" i="2"/>
  <c r="I47" i="2"/>
  <c r="G44" i="2"/>
  <c r="G81" i="2"/>
  <c r="I124" i="2"/>
  <c r="K75" i="2"/>
  <c r="H14" i="2"/>
  <c r="G111" i="2"/>
  <c r="H83" i="2"/>
  <c r="H112" i="2"/>
  <c r="H88" i="2"/>
  <c r="H91" i="2"/>
  <c r="I121" i="2"/>
  <c r="G149" i="2"/>
  <c r="J141" i="2"/>
  <c r="J126" i="2"/>
  <c r="H21" i="2"/>
  <c r="G22" i="2"/>
  <c r="H99" i="2"/>
  <c r="H98" i="2"/>
  <c r="I98" i="2"/>
  <c r="J130" i="2"/>
  <c r="G124" i="2"/>
  <c r="G84" i="2"/>
  <c r="H29" i="2"/>
  <c r="K110" i="2"/>
  <c r="G94" i="2"/>
  <c r="I110" i="2"/>
  <c r="G83" i="2"/>
  <c r="G14" i="2"/>
  <c r="J99" i="2"/>
  <c r="I90" i="2"/>
  <c r="I146" i="2"/>
  <c r="H101" i="2"/>
  <c r="K90" i="2"/>
  <c r="J10" i="2"/>
  <c r="E10" i="2" s="1"/>
  <c r="H79" i="2"/>
  <c r="J131" i="2"/>
  <c r="G146" i="2"/>
  <c r="G31" i="2"/>
  <c r="H121" i="2"/>
  <c r="J25" i="2"/>
  <c r="E25" i="2" s="1"/>
  <c r="G91" i="2"/>
  <c r="I52" i="2"/>
  <c r="K153" i="2"/>
  <c r="J150" i="2"/>
  <c r="J51" i="2"/>
  <c r="J74" i="2"/>
  <c r="G150" i="2"/>
  <c r="J88" i="2"/>
  <c r="J155" i="2"/>
  <c r="I96" i="2"/>
  <c r="K113" i="2"/>
  <c r="G93" i="2"/>
  <c r="K120" i="2"/>
  <c r="J149" i="2"/>
  <c r="H33" i="2"/>
  <c r="H76" i="2"/>
  <c r="J114" i="2"/>
  <c r="I32" i="2"/>
  <c r="J83" i="2"/>
  <c r="H155" i="2"/>
  <c r="H129" i="2"/>
  <c r="H80" i="2"/>
  <c r="J146" i="2"/>
  <c r="H10" i="2"/>
  <c r="K14" i="2"/>
  <c r="J13" i="2"/>
  <c r="E13" i="2" s="1"/>
  <c r="H43" i="2"/>
  <c r="G30" i="2"/>
  <c r="K80" i="2"/>
  <c r="G104" i="2"/>
  <c r="H49" i="2"/>
  <c r="K127" i="2"/>
  <c r="H142" i="2"/>
  <c r="I88" i="2"/>
  <c r="I102" i="2"/>
  <c r="G43" i="2"/>
  <c r="J44" i="2"/>
  <c r="G18" i="2"/>
  <c r="H9" i="2"/>
  <c r="H26" i="2"/>
  <c r="G75" i="2"/>
  <c r="J94" i="2"/>
  <c r="G79" i="2"/>
  <c r="H18" i="2"/>
  <c r="H146" i="2"/>
  <c r="I129" i="2"/>
  <c r="K115" i="2"/>
  <c r="H127" i="2"/>
  <c r="K96" i="2"/>
  <c r="J142" i="2"/>
  <c r="G130" i="2"/>
  <c r="G125" i="2"/>
  <c r="H74" i="2"/>
  <c r="I126" i="2"/>
  <c r="I50" i="2"/>
  <c r="I22" i="2"/>
  <c r="G121" i="2"/>
  <c r="J87" i="2"/>
  <c r="K129" i="2"/>
  <c r="I130" i="2"/>
  <c r="G51" i="2"/>
  <c r="K22" i="2"/>
  <c r="G85" i="2"/>
  <c r="J86" i="2"/>
  <c r="K34" i="2"/>
  <c r="K25" i="2"/>
  <c r="H34" i="2"/>
  <c r="I114" i="2"/>
  <c r="J104" i="2"/>
  <c r="H25" i="2"/>
  <c r="J129" i="2"/>
  <c r="J77" i="2"/>
  <c r="G122" i="2"/>
  <c r="G98" i="2"/>
  <c r="G89" i="2"/>
  <c r="I48" i="2"/>
  <c r="G52" i="2"/>
  <c r="J79" i="2"/>
  <c r="J145" i="2"/>
  <c r="I115" i="2"/>
  <c r="I84" i="2"/>
  <c r="K142" i="2"/>
  <c r="K78" i="2"/>
  <c r="G90" i="2"/>
  <c r="J91" i="2"/>
  <c r="H87" i="2"/>
  <c r="K86" i="2"/>
  <c r="K17" i="2"/>
  <c r="I113" i="2"/>
  <c r="H102" i="2"/>
  <c r="K88" i="2"/>
  <c r="H125" i="2"/>
  <c r="J32" i="2"/>
  <c r="I29" i="2"/>
  <c r="H77" i="2"/>
  <c r="J9" i="2"/>
  <c r="E9" i="2" s="1"/>
  <c r="H93" i="2"/>
  <c r="I145" i="2"/>
  <c r="I123" i="2"/>
  <c r="J80" i="2"/>
  <c r="K87" i="2"/>
  <c r="I83" i="2"/>
  <c r="J98" i="2"/>
  <c r="I74" i="2"/>
  <c r="K89" i="2"/>
  <c r="H95" i="2"/>
  <c r="H89" i="2"/>
  <c r="K146" i="2"/>
  <c r="I13" i="2"/>
  <c r="G34" i="2"/>
  <c r="G99" i="2"/>
  <c r="I75" i="2"/>
  <c r="I127" i="2"/>
  <c r="J75" i="2"/>
  <c r="J89" i="2"/>
  <c r="K141" i="2"/>
  <c r="K79" i="2"/>
  <c r="K128" i="2"/>
  <c r="G114" i="2"/>
  <c r="K131" i="2"/>
  <c r="H128" i="2"/>
  <c r="I149" i="2"/>
  <c r="I91" i="2"/>
  <c r="G142" i="2"/>
  <c r="I9" i="2"/>
  <c r="I51" i="2"/>
  <c r="G80" i="2"/>
  <c r="J82" i="2"/>
  <c r="G13" i="2"/>
  <c r="J109" i="2"/>
  <c r="H73" i="2"/>
  <c r="G21" i="2"/>
  <c r="J108" i="2"/>
  <c r="I111" i="2"/>
  <c r="G127" i="2"/>
  <c r="I95" i="2"/>
  <c r="G153" i="2"/>
  <c r="K26" i="2"/>
  <c r="J93" i="2"/>
  <c r="I142" i="2"/>
  <c r="J43" i="2"/>
  <c r="G103" i="2"/>
  <c r="K114" i="2"/>
  <c r="G87" i="2"/>
</calcChain>
</file>

<file path=xl/sharedStrings.xml><?xml version="1.0" encoding="utf-8"?>
<sst xmlns="http://schemas.openxmlformats.org/spreadsheetml/2006/main" count="4491" uniqueCount="2613">
  <si>
    <t>VLOOKUP Index =&gt;</t>
  </si>
  <si>
    <t>Target ID</t>
  </si>
  <si>
    <t>Enclave</t>
  </si>
  <si>
    <t>First</t>
  </si>
  <si>
    <t>Last</t>
  </si>
  <si>
    <t>Username</t>
  </si>
  <si>
    <t>Password</t>
  </si>
  <si>
    <t>Social Network Password</t>
  </si>
  <si>
    <t>IP Address</t>
  </si>
  <si>
    <t>VM</t>
  </si>
  <si>
    <t>Group</t>
  </si>
  <si>
    <t>GranitePower.com</t>
  </si>
  <si>
    <t>YankeeWater.com</t>
  </si>
  <si>
    <t>StarkPower.com</t>
  </si>
  <si>
    <t>PineGas.com</t>
  </si>
  <si>
    <t>172.18.5.4</t>
  </si>
  <si>
    <t>fin2</t>
  </si>
  <si>
    <t>Finance</t>
  </si>
  <si>
    <t>Lowell</t>
  </si>
  <si>
    <t>Newton</t>
  </si>
  <si>
    <t>lowell.newton</t>
  </si>
  <si>
    <t>172.18.5.5</t>
  </si>
  <si>
    <t>fin3</t>
  </si>
  <si>
    <t xml:space="preserve">Finance </t>
  </si>
  <si>
    <t>172.18.5.3</t>
  </si>
  <si>
    <t>fin1</t>
  </si>
  <si>
    <t>Finance Admin</t>
  </si>
  <si>
    <t>Cathleen</t>
  </si>
  <si>
    <t>Waller</t>
  </si>
  <si>
    <t>cathleen.waller</t>
  </si>
  <si>
    <t>172.18.5.6</t>
  </si>
  <si>
    <t>fin4</t>
  </si>
  <si>
    <t>HR</t>
  </si>
  <si>
    <t>172.18.5.2</t>
  </si>
  <si>
    <t>fin0</t>
  </si>
  <si>
    <t>HR Admin</t>
  </si>
  <si>
    <t>Bonita</t>
  </si>
  <si>
    <t>Martin</t>
  </si>
  <si>
    <t>bonita.martin</t>
  </si>
  <si>
    <t>172.18.6.5</t>
  </si>
  <si>
    <t>hr3</t>
  </si>
  <si>
    <t>Security</t>
  </si>
  <si>
    <t>172.18.6.4</t>
  </si>
  <si>
    <t>hr2</t>
  </si>
  <si>
    <t>Security Admin</t>
  </si>
  <si>
    <t>Uriel</t>
  </si>
  <si>
    <t>Boyle</t>
  </si>
  <si>
    <t>uriel.boyle</t>
  </si>
  <si>
    <t>172.18.6.6</t>
  </si>
  <si>
    <t>hr4</t>
  </si>
  <si>
    <t>IT</t>
  </si>
  <si>
    <t>Kramer</t>
  </si>
  <si>
    <t>172.18.6.3</t>
  </si>
  <si>
    <t>hr1</t>
  </si>
  <si>
    <t>IT Admin</t>
  </si>
  <si>
    <t>172.18.6.2</t>
  </si>
  <si>
    <t>hr0</t>
  </si>
  <si>
    <t>Engineer</t>
  </si>
  <si>
    <t>Santiago</t>
  </si>
  <si>
    <t>Salas</t>
  </si>
  <si>
    <t>santiago.salas</t>
  </si>
  <si>
    <t>172.18.7.5</t>
  </si>
  <si>
    <t>it3</t>
  </si>
  <si>
    <t>Engineer Admin</t>
  </si>
  <si>
    <t>Ethel</t>
  </si>
  <si>
    <t>Pena</t>
  </si>
  <si>
    <t>ethel.pena</t>
  </si>
  <si>
    <t>172.18.7.6</t>
  </si>
  <si>
    <t>it4</t>
  </si>
  <si>
    <t>Asher</t>
  </si>
  <si>
    <t>Sheppard</t>
  </si>
  <si>
    <t>asher.sheppard</t>
  </si>
  <si>
    <t>172.18.7.3</t>
  </si>
  <si>
    <t>it1</t>
  </si>
  <si>
    <t>Barry</t>
  </si>
  <si>
    <t>172.18.7.4</t>
  </si>
  <si>
    <t>it2</t>
  </si>
  <si>
    <t>Kari</t>
  </si>
  <si>
    <t>Irwin</t>
  </si>
  <si>
    <t>kari.irwin</t>
  </si>
  <si>
    <t>172.18.7.2</t>
  </si>
  <si>
    <t>it0</t>
  </si>
  <si>
    <t>Breanna</t>
  </si>
  <si>
    <t>Kaufman</t>
  </si>
  <si>
    <t>breanna.kaufman</t>
  </si>
  <si>
    <t>172.18.8.13</t>
  </si>
  <si>
    <t>Ball</t>
  </si>
  <si>
    <t>172.18.8.17</t>
  </si>
  <si>
    <t>Sawyer</t>
  </si>
  <si>
    <t>Lara</t>
  </si>
  <si>
    <t>sawyer.lara</t>
  </si>
  <si>
    <t>172.18.8.14</t>
  </si>
  <si>
    <t>Antoine</t>
  </si>
  <si>
    <t>Leticia</t>
  </si>
  <si>
    <t>Williamson</t>
  </si>
  <si>
    <t>leticia.williamson</t>
  </si>
  <si>
    <t>172.18.8.9</t>
  </si>
  <si>
    <t>Gina</t>
  </si>
  <si>
    <t>Levine</t>
  </si>
  <si>
    <t>gina.levine</t>
  </si>
  <si>
    <t>Gabriella</t>
  </si>
  <si>
    <t>Lozano</t>
  </si>
  <si>
    <t>gabriella.lozano</t>
  </si>
  <si>
    <t>172.18.8.12</t>
  </si>
  <si>
    <t>Rodriguez</t>
  </si>
  <si>
    <t>172.18.8.16</t>
  </si>
  <si>
    <t>172.18.8.10</t>
  </si>
  <si>
    <t>Hicks</t>
  </si>
  <si>
    <t>Salinas</t>
  </si>
  <si>
    <t>Melinda</t>
  </si>
  <si>
    <t>172.18.8.11</t>
  </si>
  <si>
    <t>Reynolds</t>
  </si>
  <si>
    <t>172.18.8.8</t>
  </si>
  <si>
    <t>Lowery</t>
  </si>
  <si>
    <t>172.18.8.15</t>
  </si>
  <si>
    <t>Ernesto</t>
  </si>
  <si>
    <t>Spencer</t>
  </si>
  <si>
    <t>ernesto.spencer</t>
  </si>
  <si>
    <t>Madison</t>
  </si>
  <si>
    <t>Melendez</t>
  </si>
  <si>
    <t>madison.melendez</t>
  </si>
  <si>
    <t>172.16.4.4</t>
  </si>
  <si>
    <t>eng2</t>
  </si>
  <si>
    <t>Patrice</t>
  </si>
  <si>
    <t>Beck</t>
  </si>
  <si>
    <t>patrice.beck</t>
  </si>
  <si>
    <t>172.16.4.6</t>
  </si>
  <si>
    <t>eng4</t>
  </si>
  <si>
    <t>Anderson</t>
  </si>
  <si>
    <t>172.16.4.5</t>
  </si>
  <si>
    <t>eng3</t>
  </si>
  <si>
    <t>Kennedy</t>
  </si>
  <si>
    <t>Rowland</t>
  </si>
  <si>
    <t>172.16.4.3</t>
  </si>
  <si>
    <t>eng1</t>
  </si>
  <si>
    <t>Horn</t>
  </si>
  <si>
    <t>172.16.4.2</t>
  </si>
  <si>
    <t>eng0</t>
  </si>
  <si>
    <t>Alexis</t>
  </si>
  <si>
    <t>Lynch</t>
  </si>
  <si>
    <t>alexis.lynch</t>
  </si>
  <si>
    <t>172.16.5.4</t>
  </si>
  <si>
    <t>Jeremy</t>
  </si>
  <si>
    <t>Goodman</t>
  </si>
  <si>
    <t>172.16.5.3</t>
  </si>
  <si>
    <t>Gracie</t>
  </si>
  <si>
    <t>172.16.5.6</t>
  </si>
  <si>
    <t>172.16.5.5</t>
  </si>
  <si>
    <t>Rose</t>
  </si>
  <si>
    <t>172.16.5.2</t>
  </si>
  <si>
    <t>172.16.6.4</t>
  </si>
  <si>
    <t>Skyler</t>
  </si>
  <si>
    <t>Lindsey</t>
  </si>
  <si>
    <t>172.16.6.5</t>
  </si>
  <si>
    <t>Esther</t>
  </si>
  <si>
    <t>Cochran</t>
  </si>
  <si>
    <t>172.16.6.6</t>
  </si>
  <si>
    <t>Terrell</t>
  </si>
  <si>
    <t>Velez</t>
  </si>
  <si>
    <t>terrell.velez</t>
  </si>
  <si>
    <t>172.16.6.3</t>
  </si>
  <si>
    <t>172.16.6.2</t>
  </si>
  <si>
    <t>Sharon</t>
  </si>
  <si>
    <t>172.16.8.9</t>
  </si>
  <si>
    <t>Aidan</t>
  </si>
  <si>
    <t>Hinton</t>
  </si>
  <si>
    <t>aidan.hinton</t>
  </si>
  <si>
    <t>172.16.8.13</t>
  </si>
  <si>
    <t>Mann</t>
  </si>
  <si>
    <t>172.16.8.16</t>
  </si>
  <si>
    <t>Caitlyn</t>
  </si>
  <si>
    <t>Donovan</t>
  </si>
  <si>
    <t>172.16.8.14</t>
  </si>
  <si>
    <t>Waylon</t>
  </si>
  <si>
    <t>Dunn</t>
  </si>
  <si>
    <t>waylon.dunn</t>
  </si>
  <si>
    <t>172.16.8.10</t>
  </si>
  <si>
    <t>win3</t>
  </si>
  <si>
    <t>Douglas</t>
  </si>
  <si>
    <t>Sheryl</t>
  </si>
  <si>
    <t>Zavala</t>
  </si>
  <si>
    <t>Bettie</t>
  </si>
  <si>
    <t>Frye</t>
  </si>
  <si>
    <t>Brenna</t>
  </si>
  <si>
    <t>Colon</t>
  </si>
  <si>
    <t>Benjamin</t>
  </si>
  <si>
    <t>Meadows</t>
  </si>
  <si>
    <t>172.16.8.11</t>
  </si>
  <si>
    <t>172.16.8.12</t>
  </si>
  <si>
    <t>172.16.8.15</t>
  </si>
  <si>
    <t>Simon</t>
  </si>
  <si>
    <t>Cathy</t>
  </si>
  <si>
    <t>Weber</t>
  </si>
  <si>
    <t>172.16.8.17</t>
  </si>
  <si>
    <t>Emil</t>
  </si>
  <si>
    <t>Watson</t>
  </si>
  <si>
    <t>Jonathon</t>
  </si>
  <si>
    <t>Dominick</t>
  </si>
  <si>
    <t>Byron</t>
  </si>
  <si>
    <t>Herman</t>
  </si>
  <si>
    <t>Haney</t>
  </si>
  <si>
    <t>herman.haney</t>
  </si>
  <si>
    <t>172.16.8.8</t>
  </si>
  <si>
    <t>Bill</t>
  </si>
  <si>
    <t>Mercado</t>
  </si>
  <si>
    <t>Bailey</t>
  </si>
  <si>
    <t>Zamora</t>
  </si>
  <si>
    <t>bailey.zamora</t>
  </si>
  <si>
    <t>Iris</t>
  </si>
  <si>
    <t>Pearson</t>
  </si>
  <si>
    <t>iris.pearson</t>
  </si>
  <si>
    <t>172.20.4.5</t>
  </si>
  <si>
    <t>172.20.4.6</t>
  </si>
  <si>
    <t>Arlene</t>
  </si>
  <si>
    <t>Sanders</t>
  </si>
  <si>
    <t>arlene.sanders</t>
  </si>
  <si>
    <t>172.20.4.3</t>
  </si>
  <si>
    <t>Pete</t>
  </si>
  <si>
    <t>Willis</t>
  </si>
  <si>
    <t>pete.willis</t>
  </si>
  <si>
    <t>172.20.4.4</t>
  </si>
  <si>
    <t>Hector</t>
  </si>
  <si>
    <t>Horne</t>
  </si>
  <si>
    <t>hector.horne</t>
  </si>
  <si>
    <t>172.20.4.2</t>
  </si>
  <si>
    <t>Jeannie</t>
  </si>
  <si>
    <t>Contreras</t>
  </si>
  <si>
    <t>jeannie.contreras</t>
  </si>
  <si>
    <t>172.20.5.3</t>
  </si>
  <si>
    <t>Gage</t>
  </si>
  <si>
    <t>Ferguson</t>
  </si>
  <si>
    <t>gage.ferguson</t>
  </si>
  <si>
    <t>172.20.5.6</t>
  </si>
  <si>
    <t>Donald</t>
  </si>
  <si>
    <t>Huynh</t>
  </si>
  <si>
    <t>donald.huynh</t>
  </si>
  <si>
    <t>172.20.5.4</t>
  </si>
  <si>
    <t>Erin</t>
  </si>
  <si>
    <t>Reeves</t>
  </si>
  <si>
    <t>erin.reeves</t>
  </si>
  <si>
    <t>172.20.5.5</t>
  </si>
  <si>
    <t>Jamie</t>
  </si>
  <si>
    <t>Li</t>
  </si>
  <si>
    <t>jamie.li</t>
  </si>
  <si>
    <t>172.20.5.2</t>
  </si>
  <si>
    <t>Luther</t>
  </si>
  <si>
    <t>Buckley</t>
  </si>
  <si>
    <t>luther.buckley</t>
  </si>
  <si>
    <t>172.20.6.3</t>
  </si>
  <si>
    <t>Carey</t>
  </si>
  <si>
    <t>Hull</t>
  </si>
  <si>
    <t>carey.hull</t>
  </si>
  <si>
    <t>172.20.6.5</t>
  </si>
  <si>
    <t>Patricia</t>
  </si>
  <si>
    <t>patricia.mercado</t>
  </si>
  <si>
    <t>172.20.6.2</t>
  </si>
  <si>
    <t>Oconnor</t>
  </si>
  <si>
    <t>brenna.oconnor</t>
  </si>
  <si>
    <t>172.20.6.6</t>
  </si>
  <si>
    <t>172.20.6.4</t>
  </si>
  <si>
    <t>Forest</t>
  </si>
  <si>
    <t>Allison</t>
  </si>
  <si>
    <t>forest.allison</t>
  </si>
  <si>
    <t>172.20.7.4</t>
  </si>
  <si>
    <t>Joyce</t>
  </si>
  <si>
    <t>172.20.7.3</t>
  </si>
  <si>
    <t>172.20.7.5</t>
  </si>
  <si>
    <t>Hayden</t>
  </si>
  <si>
    <t>Woods</t>
  </si>
  <si>
    <t>hayden.woods</t>
  </si>
  <si>
    <t>172.20.7.6</t>
  </si>
  <si>
    <t>172.20.7.2</t>
  </si>
  <si>
    <t>Traci</t>
  </si>
  <si>
    <t>Ali</t>
  </si>
  <si>
    <t>traci.ali</t>
  </si>
  <si>
    <t>172.20.8.11</t>
  </si>
  <si>
    <t>172.20.8.10</t>
  </si>
  <si>
    <t>Ryleigh</t>
  </si>
  <si>
    <t>Branch</t>
  </si>
  <si>
    <t>172.20.8.9</t>
  </si>
  <si>
    <t>Christy</t>
  </si>
  <si>
    <t>Casey</t>
  </si>
  <si>
    <t>christy.casey</t>
  </si>
  <si>
    <t>Jaclyn</t>
  </si>
  <si>
    <t>Copeland</t>
  </si>
  <si>
    <t>jaclyn.copeland</t>
  </si>
  <si>
    <t>Duncan</t>
  </si>
  <si>
    <t>Stephan</t>
  </si>
  <si>
    <t>Gibbs</t>
  </si>
  <si>
    <t>stephan.gibbs</t>
  </si>
  <si>
    <t>Monica</t>
  </si>
  <si>
    <t>Harris</t>
  </si>
  <si>
    <t>monica.harris</t>
  </si>
  <si>
    <t>Hebert</t>
  </si>
  <si>
    <t>172.20.8.17</t>
  </si>
  <si>
    <t>Sally</t>
  </si>
  <si>
    <t>172.20.8.12</t>
  </si>
  <si>
    <t>Gustavo</t>
  </si>
  <si>
    <t>Ingram</t>
  </si>
  <si>
    <t>gustavo.ingram</t>
  </si>
  <si>
    <t>172.20.8.15</t>
  </si>
  <si>
    <t>Rudolph</t>
  </si>
  <si>
    <t>Lopez</t>
  </si>
  <si>
    <t>rudolph.lopez</t>
  </si>
  <si>
    <t>172.20.8.8</t>
  </si>
  <si>
    <t>Leroy</t>
  </si>
  <si>
    <t>Oconnell</t>
  </si>
  <si>
    <t>leroy.oconnell</t>
  </si>
  <si>
    <t>172.20.8.13</t>
  </si>
  <si>
    <t>172.20.8.16</t>
  </si>
  <si>
    <t>172.20.8.14</t>
  </si>
  <si>
    <t>Emmett</t>
  </si>
  <si>
    <t>Walter</t>
  </si>
  <si>
    <t>emmett.walter</t>
  </si>
  <si>
    <t>Jill</t>
  </si>
  <si>
    <t>Wang</t>
  </si>
  <si>
    <t>jill.wang</t>
  </si>
  <si>
    <t>Jazmine</t>
  </si>
  <si>
    <t>Taylor</t>
  </si>
  <si>
    <t>jazmine.taylor</t>
  </si>
  <si>
    <t>Lloyd</t>
  </si>
  <si>
    <t>Lucas</t>
  </si>
  <si>
    <t>lloyd.lucas</t>
  </si>
  <si>
    <t>172.19.4.5</t>
  </si>
  <si>
    <t>Zayden</t>
  </si>
  <si>
    <t>Levy</t>
  </si>
  <si>
    <t>zayden.levy</t>
  </si>
  <si>
    <t>172.19.4.6</t>
  </si>
  <si>
    <t>172.19.4.3</t>
  </si>
  <si>
    <t>Swanson</t>
  </si>
  <si>
    <t>172.19.4.4</t>
  </si>
  <si>
    <t>Madelyn</t>
  </si>
  <si>
    <t>Winters</t>
  </si>
  <si>
    <t>madelyn.winters</t>
  </si>
  <si>
    <t>172.19.4.2</t>
  </si>
  <si>
    <t>172.19.6.3</t>
  </si>
  <si>
    <t>172.19.6.5</t>
  </si>
  <si>
    <t>172.19.6.6</t>
  </si>
  <si>
    <t>172.19.6.2</t>
  </si>
  <si>
    <t>Mara</t>
  </si>
  <si>
    <t>Beltran</t>
  </si>
  <si>
    <t>mara.beltran</t>
  </si>
  <si>
    <t>172.19.8.12</t>
  </si>
  <si>
    <t>172.19.8.15</t>
  </si>
  <si>
    <t>172.19.8.11</t>
  </si>
  <si>
    <t>Kelvin</t>
  </si>
  <si>
    <t>kelvin.hebert</t>
  </si>
  <si>
    <t>172.19.8.16</t>
  </si>
  <si>
    <t>172.19.8.9</t>
  </si>
  <si>
    <t>Derrick</t>
  </si>
  <si>
    <t>Mcconnell</t>
  </si>
  <si>
    <t>derrick.mcconnell</t>
  </si>
  <si>
    <t>172.19.8.14</t>
  </si>
  <si>
    <t>Fleming</t>
  </si>
  <si>
    <t>waylon.fleming</t>
  </si>
  <si>
    <t>172.19.8.10</t>
  </si>
  <si>
    <t>Issac</t>
  </si>
  <si>
    <t>Booth</t>
  </si>
  <si>
    <t>issac.booth</t>
  </si>
  <si>
    <t>172.19.8.17</t>
  </si>
  <si>
    <t>Elva</t>
  </si>
  <si>
    <t>172.19.8.13</t>
  </si>
  <si>
    <t>Dana</t>
  </si>
  <si>
    <t>Pratt</t>
  </si>
  <si>
    <t>dana.pratt</t>
  </si>
  <si>
    <t>Preston</t>
  </si>
  <si>
    <t>Desmond</t>
  </si>
  <si>
    <t>Rojas</t>
  </si>
  <si>
    <t>desmond.rojas</t>
  </si>
  <si>
    <t>172.19.8.8</t>
  </si>
  <si>
    <t>Clay</t>
  </si>
  <si>
    <t>Vazquez</t>
  </si>
  <si>
    <t>clay.vazquez</t>
  </si>
  <si>
    <t>Debra</t>
  </si>
  <si>
    <t>Bray</t>
  </si>
  <si>
    <t>debra.bray</t>
  </si>
  <si>
    <t>Cisneros</t>
  </si>
  <si>
    <t>Sheena</t>
  </si>
  <si>
    <t>sheena.hicks</t>
  </si>
  <si>
    <t>Hadley</t>
  </si>
  <si>
    <t>Owen</t>
  </si>
  <si>
    <t>hadley.owen</t>
  </si>
  <si>
    <t>Frances</t>
  </si>
  <si>
    <t>Farmer</t>
  </si>
  <si>
    <t>frances.farmer</t>
  </si>
  <si>
    <t>Angie</t>
  </si>
  <si>
    <t>GP</t>
  </si>
  <si>
    <t>YW</t>
  </si>
  <si>
    <t>SP</t>
  </si>
  <si>
    <t>PG</t>
  </si>
  <si>
    <t>*Bold IP =</t>
  </si>
  <si>
    <t>X=system</t>
  </si>
  <si>
    <t>X=User IP</t>
  </si>
  <si>
    <t>X=Social Eng</t>
  </si>
  <si>
    <t>X=Intel Iject</t>
  </si>
  <si>
    <t>X=Other</t>
  </si>
  <si>
    <t>Origination from Within Enclave</t>
  </si>
  <si>
    <t>Threat Effects</t>
  </si>
  <si>
    <t>Blue Target</t>
  </si>
  <si>
    <t>Threat Action</t>
  </si>
  <si>
    <t>Day 1</t>
  </si>
  <si>
    <t>Day 2</t>
  </si>
  <si>
    <t>Day 3</t>
  </si>
  <si>
    <t>Day 4</t>
  </si>
  <si>
    <t>Country</t>
  </si>
  <si>
    <t>Subnet</t>
  </si>
  <si>
    <t>IP</t>
  </si>
  <si>
    <t>Target Dept</t>
  </si>
  <si>
    <t>Target Name</t>
  </si>
  <si>
    <t>Target IP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</si>
  <si>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</si>
  <si>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</si>
  <si>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</si>
  <si>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</si>
  <si>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</si>
  <si>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</si>
  <si>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</si>
  <si>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</si>
  <si>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</si>
  <si>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</si>
  <si>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</si>
  <si>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X</t>
  </si>
  <si>
    <t>Effect #1 – User/Employee Enumeration</t>
  </si>
  <si>
    <t>Effect #2 – Twitter Defacement</t>
  </si>
  <si>
    <t>Effect #3 – Website Defacement</t>
  </si>
  <si>
    <t>Using dumped list, 146 finds a stale web admin password and is able to log in to the company CMS as a web administrator, who can then deface the site with IO themes and messages.</t>
  </si>
  <si>
    <t>Using scraped data, begin password attack on the CEO’s “twitter” account, announcing it has been hacked and inject IO themes and messages.</t>
  </si>
  <si>
    <t>Begin scraping information about employees, identifying persons of interest for intimidation, enumerating possible usernames, and enabling future phishing attacks</t>
  </si>
  <si>
    <t>With access to the web panel, attackers upload a fake login page and begin to phish employees prompting them to change their passwords.</t>
  </si>
  <si>
    <t>Effect #4 – Phishing attack</t>
  </si>
  <si>
    <t>Effect #5 – Ransom</t>
  </si>
  <si>
    <t>Using phished credentials, 146 is able to remote into several workstations and deploy custom malware displaying IO themes and messages and demanding payment.</t>
  </si>
  <si>
    <t>Cyber</t>
  </si>
  <si>
    <t>Agency</t>
  </si>
  <si>
    <t>(MCA)</t>
  </si>
  <si>
    <t>Target Enclave</t>
  </si>
  <si>
    <t>Day 0</t>
  </si>
  <si>
    <t>N/A, Insider</t>
  </si>
  <si>
    <t>APT 399</t>
  </si>
  <si>
    <t>Electron</t>
  </si>
  <si>
    <t>Spider</t>
  </si>
  <si>
    <t>Cash</t>
  </si>
  <si>
    <t>Mafia</t>
  </si>
  <si>
    <t>Justice</t>
  </si>
  <si>
    <t>Warriors</t>
  </si>
  <si>
    <t>BEJB</t>
  </si>
  <si>
    <t>Target VM</t>
  </si>
  <si>
    <t>*MDHASH Identified</t>
  </si>
  <si>
    <t>In Intel Report</t>
  </si>
  <si>
    <t xml:space="preserve">MiteOpian </t>
  </si>
  <si>
    <t>Loud Port Scan</t>
  </si>
  <si>
    <t>Quite Port Scan</t>
  </si>
  <si>
    <t>APT 404</t>
  </si>
  <si>
    <t>CWC</t>
  </si>
  <si>
    <t>Ransomeware</t>
  </si>
  <si>
    <t>Phishing Emails</t>
  </si>
  <si>
    <t>Spearphishing Emails</t>
  </si>
  <si>
    <t>Brute Force Attack</t>
  </si>
  <si>
    <t>Data Exfil</t>
  </si>
  <si>
    <t>Compromise Domain Controller</t>
  </si>
  <si>
    <t>DDOS</t>
  </si>
  <si>
    <t>Distraction DOS</t>
  </si>
  <si>
    <t>Social Engineering</t>
  </si>
  <si>
    <t>SCADA Disruption</t>
  </si>
  <si>
    <t>Posting of PII</t>
  </si>
  <si>
    <t>Intel Agency</t>
  </si>
  <si>
    <t>APT 1</t>
  </si>
  <si>
    <t>Arachnophobia Affiliated</t>
  </si>
  <si>
    <t>APT 2</t>
  </si>
  <si>
    <t>– Non-Affiliated</t>
  </si>
  <si>
    <t>Information Operations</t>
  </si>
  <si>
    <t>Domestic Terrorists</t>
  </si>
  <si>
    <t>Cyber Justice Warriors</t>
  </si>
  <si>
    <t xml:space="preserve">BEJB </t>
  </si>
  <si>
    <t>APT 404:
Cash-Money Cyber Mafia</t>
  </si>
  <si>
    <t>APT 399: 
Electron Spider</t>
  </si>
  <si>
    <t>MiteOpian Cyber Agency (MCA)</t>
  </si>
  <si>
    <r>
      <t>•</t>
    </r>
    <r>
      <rPr>
        <b/>
        <u/>
        <sz val="8"/>
        <color rgb="FF000000"/>
        <rFont val="Calibri"/>
        <family val="2"/>
        <scheme val="minor"/>
      </rPr>
      <t>(U) TTP 1</t>
    </r>
    <r>
      <rPr>
        <b/>
        <sz val="8"/>
        <color rgb="FF000000"/>
        <rFont val="Calibri"/>
        <family val="2"/>
        <scheme val="minor"/>
      </rPr>
      <t>: HUMINT</t>
    </r>
    <r>
      <rPr>
        <sz val="8"/>
        <color rgb="FF000000"/>
        <rFont val="Calibri"/>
        <family val="2"/>
        <scheme val="minor"/>
      </rPr>
      <t>, deep access and strategic intel; understand target organization leadership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</si>
  <si>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3</t>
    </r>
    <r>
      <rPr>
        <b/>
        <sz val="8"/>
        <color rgb="FF000000"/>
        <rFont val="Calibri"/>
        <family val="2"/>
        <scheme val="minor"/>
      </rPr>
      <t xml:space="preserve">: </t>
    </r>
    <r>
      <rPr>
        <sz val="8"/>
        <color rgb="FF000000"/>
        <rFont val="Calibri"/>
        <family val="2"/>
        <scheme val="minor"/>
      </rPr>
      <t xml:space="preserve">Often </t>
    </r>
    <r>
      <rPr>
        <b/>
        <sz val="8"/>
        <color rgb="FF000000"/>
        <rFont val="Calibri"/>
        <family val="2"/>
        <scheme val="minor"/>
      </rPr>
      <t xml:space="preserve">install malware from point of physical presence </t>
    </r>
    <r>
      <rPr>
        <sz val="8"/>
        <color rgb="FF000000"/>
        <rFont val="Calibri"/>
        <family val="2"/>
        <scheme val="minor"/>
      </rPr>
      <t>(either ACA agent or blackmailed victim) provides remote system access / reach back to ATA or vulnerability for APT 399 to exploit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</si>
  <si>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4</t>
    </r>
    <r>
      <rPr>
        <b/>
        <sz val="8"/>
        <color rgb="FF000000"/>
        <rFont val="Calibri"/>
        <family val="2"/>
        <scheme val="minor"/>
      </rPr>
      <t>: Blackmail and extortion</t>
    </r>
    <r>
      <rPr>
        <sz val="8"/>
        <color rgb="FF000000"/>
        <rFont val="Calibri"/>
        <family val="2"/>
        <scheme val="minor"/>
      </rPr>
      <t xml:space="preserve"> to manipulate insiders to gain access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</si>
  <si>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1</t>
    </r>
    <r>
      <rPr>
        <b/>
        <sz val="8"/>
        <color rgb="FF000000"/>
        <rFont val="Calibri"/>
        <family val="2"/>
        <scheme val="minor"/>
      </rPr>
      <t xml:space="preserve">: Spearfishing </t>
    </r>
    <r>
      <rPr>
        <sz val="8"/>
        <color rgb="FF000000"/>
        <rFont val="Calibri"/>
        <family val="2"/>
        <scheme val="minor"/>
      </rPr>
      <t xml:space="preserve">– highly targeted information usually provided by Arachnid Spider Agency (ACA) insiders relating to target specific interests in healthcare, employment, IT security password policies, etc. </t>
    </r>
  </si>
  <si>
    <r>
      <t>•</t>
    </r>
    <r>
      <rPr>
        <b/>
        <u/>
        <sz val="8"/>
        <color rgb="FF000000"/>
        <rFont val="Calibri"/>
        <family val="2"/>
        <scheme val="minor"/>
      </rPr>
      <t>(U) TTP2</t>
    </r>
    <r>
      <rPr>
        <b/>
        <sz val="8"/>
        <color rgb="FF000000"/>
        <rFont val="Calibri"/>
        <family val="2"/>
        <scheme val="minor"/>
      </rPr>
      <t xml:space="preserve">: </t>
    </r>
    <r>
      <rPr>
        <sz val="8"/>
        <color rgb="FF000000"/>
        <rFont val="Calibri"/>
        <family val="2"/>
        <scheme val="minor"/>
      </rPr>
      <t xml:space="preserve">Use of </t>
    </r>
    <r>
      <rPr>
        <b/>
        <sz val="8"/>
        <color rgb="FF000000"/>
        <rFont val="Calibri"/>
        <family val="2"/>
        <scheme val="minor"/>
      </rPr>
      <t xml:space="preserve">marginally sophisticated tools </t>
    </r>
    <r>
      <rPr>
        <sz val="8"/>
        <color rgb="FF000000"/>
        <rFont val="Calibri"/>
        <family val="2"/>
        <scheme val="minor"/>
      </rPr>
      <t>such as publicly available or modified malware, web shells, and penetration testing software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</si>
  <si>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3</t>
    </r>
    <r>
      <rPr>
        <b/>
        <sz val="8"/>
        <color rgb="FF000000"/>
        <rFont val="Calibri"/>
        <family val="2"/>
        <scheme val="minor"/>
      </rPr>
      <t xml:space="preserve">: Quite port scan </t>
    </r>
    <r>
      <rPr>
        <sz val="8"/>
        <color rgb="FF000000"/>
        <rFont val="Calibri"/>
        <family val="2"/>
        <scheme val="minor"/>
      </rPr>
      <t xml:space="preserve">followed by account enumeration 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</si>
  <si>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1</t>
    </r>
    <r>
      <rPr>
        <sz val="8"/>
        <color rgb="FF000000"/>
        <rFont val="Calibri"/>
        <family val="2"/>
        <scheme val="minor"/>
      </rPr>
      <t xml:space="preserve">: </t>
    </r>
    <r>
      <rPr>
        <b/>
        <sz val="8"/>
        <color rgb="FF000000"/>
        <rFont val="Calibri"/>
        <family val="2"/>
        <scheme val="minor"/>
      </rPr>
      <t xml:space="preserve">Theft, use and / or exploitation of PII </t>
    </r>
    <r>
      <rPr>
        <sz val="8"/>
        <color rgb="FF000000"/>
        <rFont val="Calibri"/>
        <family val="2"/>
        <scheme val="minor"/>
      </rPr>
      <t xml:space="preserve">for </t>
    </r>
    <r>
      <rPr>
        <b/>
        <sz val="8"/>
        <color rgb="FF000000"/>
        <rFont val="Calibri"/>
        <family val="2"/>
        <scheme val="minor"/>
      </rPr>
      <t>financial crimes; s</t>
    </r>
    <r>
      <rPr>
        <sz val="8"/>
        <color rgb="FF000000"/>
        <rFont val="Calibri"/>
        <family val="2"/>
        <scheme val="minor"/>
      </rPr>
      <t>ell, buy, and exploit  PII, harvest user credentials to gain access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</si>
  <si>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2</t>
    </r>
    <r>
      <rPr>
        <b/>
        <sz val="8"/>
        <color rgb="FF000000"/>
        <rFont val="Calibri"/>
        <family val="2"/>
        <scheme val="minor"/>
      </rPr>
      <t xml:space="preserve">: Ransomeware 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</si>
  <si>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3</t>
    </r>
    <r>
      <rPr>
        <sz val="8"/>
        <color rgb="FF000000"/>
        <rFont val="Calibri"/>
        <family val="2"/>
        <scheme val="minor"/>
      </rPr>
      <t xml:space="preserve">: Compromise user credentials through </t>
    </r>
    <r>
      <rPr>
        <b/>
        <sz val="8"/>
        <color rgb="FF000000"/>
        <rFont val="Calibri"/>
        <family val="2"/>
        <scheme val="minor"/>
      </rPr>
      <t>phishing</t>
    </r>
    <r>
      <rPr>
        <sz val="8"/>
        <color rgb="FF000000"/>
        <rFont val="Calibri"/>
        <family val="2"/>
        <scheme val="minor"/>
      </rPr>
      <t xml:space="preserve"> emails; malware installed through Metasploit </t>
    </r>
  </si>
  <si>
    <r>
      <t>•</t>
    </r>
    <r>
      <rPr>
        <sz val="8"/>
        <color rgb="FF000000"/>
        <rFont val="Calibri"/>
        <family val="2"/>
        <scheme val="minor"/>
      </rPr>
      <t xml:space="preserve"> </t>
    </r>
    <r>
      <rPr>
        <b/>
        <u/>
        <sz val="8"/>
        <color rgb="FF000000"/>
        <rFont val="Calibri"/>
        <family val="2"/>
        <scheme val="minor"/>
      </rPr>
      <t>(U) TTP 4</t>
    </r>
    <r>
      <rPr>
        <sz val="8"/>
        <color rgb="FF000000"/>
        <rFont val="Calibri"/>
        <family val="2"/>
        <scheme val="minor"/>
      </rPr>
      <t xml:space="preserve">: </t>
    </r>
    <r>
      <rPr>
        <b/>
        <sz val="8"/>
        <color rgb="FF000000"/>
        <rFont val="Calibri"/>
        <family val="2"/>
        <scheme val="minor"/>
      </rPr>
      <t xml:space="preserve">Password Spray Attacks </t>
    </r>
  </si>
  <si>
    <r>
      <t>•</t>
    </r>
    <r>
      <rPr>
        <sz val="8"/>
        <color rgb="FF000000"/>
        <rFont val="Calibri"/>
        <family val="2"/>
        <scheme val="minor"/>
      </rPr>
      <t xml:space="preserve"> </t>
    </r>
    <r>
      <rPr>
        <b/>
        <u/>
        <sz val="8"/>
        <color rgb="FF000000"/>
        <rFont val="Calibri"/>
        <family val="2"/>
        <scheme val="minor"/>
      </rPr>
      <t>(U) TTP 5</t>
    </r>
    <r>
      <rPr>
        <sz val="8"/>
        <color rgb="FF000000"/>
        <rFont val="Calibri"/>
        <family val="2"/>
        <scheme val="minor"/>
      </rPr>
      <t xml:space="preserve">: </t>
    </r>
    <r>
      <rPr>
        <b/>
        <sz val="8"/>
        <color rgb="FF000000"/>
        <rFont val="Calibri"/>
        <family val="2"/>
        <scheme val="minor"/>
      </rPr>
      <t xml:space="preserve">Loud Port Scan – </t>
    </r>
    <r>
      <rPr>
        <sz val="8"/>
        <color rgb="FF000000"/>
        <rFont val="Calibri"/>
        <family val="2"/>
        <scheme val="minor"/>
      </rPr>
      <t>loud and clunky network enumeration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</si>
  <si>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1</t>
    </r>
    <r>
      <rPr>
        <sz val="8"/>
        <color rgb="FF000000"/>
        <rFont val="Calibri"/>
        <family val="2"/>
        <scheme val="minor"/>
      </rPr>
      <t xml:space="preserve">: Theft, use and / or exploitation of PII for </t>
    </r>
    <r>
      <rPr>
        <b/>
        <sz val="8"/>
        <color rgb="FF000000"/>
        <rFont val="Calibri"/>
        <family val="2"/>
        <scheme val="minor"/>
      </rPr>
      <t>social justice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</si>
  <si>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1</t>
    </r>
    <r>
      <rPr>
        <sz val="8"/>
        <color rgb="FF000000"/>
        <rFont val="Calibri"/>
        <family val="2"/>
        <scheme val="minor"/>
      </rPr>
      <t xml:space="preserve">: </t>
    </r>
    <r>
      <rPr>
        <b/>
        <sz val="8"/>
        <color rgb="FF000000"/>
        <rFont val="Calibri"/>
        <family val="2"/>
        <scheme val="minor"/>
      </rPr>
      <t xml:space="preserve">Social engineering, </t>
    </r>
    <r>
      <rPr>
        <sz val="8"/>
        <color rgb="FF000000"/>
        <rFont val="Calibri"/>
        <family val="2"/>
        <scheme val="minor"/>
      </rPr>
      <t>often pose as media, organizations / persons of authority, or even government organizations IOT to gain access to sensitive information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</si>
  <si>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2</t>
    </r>
    <r>
      <rPr>
        <sz val="8"/>
        <color rgb="FF000000"/>
        <rFont val="Calibri"/>
        <family val="2"/>
        <scheme val="minor"/>
      </rPr>
      <t>: Distributed Denial Of Service (</t>
    </r>
    <r>
      <rPr>
        <b/>
        <sz val="8"/>
        <color rgb="FF000000"/>
        <rFont val="Calibri"/>
        <family val="2"/>
        <scheme val="minor"/>
      </rPr>
      <t>DDOS)</t>
    </r>
    <r>
      <rPr>
        <sz val="8"/>
        <color rgb="FF000000"/>
        <rFont val="Calibri"/>
        <family val="2"/>
        <scheme val="minor"/>
      </rPr>
      <t xml:space="preserve"> to shut down websites that are not aligned with their social agenda</t>
    </r>
  </si>
  <si>
    <r>
      <t>•</t>
    </r>
    <r>
      <rPr>
        <b/>
        <u/>
        <sz val="8"/>
        <color rgb="FF000000"/>
        <rFont val="Calibri"/>
        <family val="2"/>
        <scheme val="minor"/>
      </rPr>
      <t>(U) TTP1</t>
    </r>
    <r>
      <rPr>
        <sz val="8"/>
        <color rgb="FF000000"/>
        <rFont val="Calibri"/>
        <family val="2"/>
        <scheme val="minor"/>
      </rPr>
      <t xml:space="preserve">: </t>
    </r>
    <r>
      <rPr>
        <b/>
        <sz val="8"/>
        <color rgb="FF000000"/>
        <rFont val="Calibri"/>
        <family val="2"/>
        <scheme val="minor"/>
      </rPr>
      <t>Doxing</t>
    </r>
    <r>
      <rPr>
        <sz val="8"/>
        <color rgb="FF000000"/>
        <rFont val="Calibri"/>
        <family val="2"/>
        <scheme val="minor"/>
      </rPr>
      <t xml:space="preserve"> of soldier and family PII – targeting for attack </t>
    </r>
  </si>
  <si>
    <r>
      <t>•</t>
    </r>
    <r>
      <rPr>
        <b/>
        <u/>
        <sz val="8"/>
        <color rgb="FF000000"/>
        <rFont val="Calibri"/>
        <family val="2"/>
        <scheme val="minor"/>
      </rPr>
      <t>(U) TTP 2</t>
    </r>
    <r>
      <rPr>
        <sz val="8"/>
        <color rgb="FF000000"/>
        <rFont val="Calibri"/>
        <family val="2"/>
        <scheme val="minor"/>
      </rPr>
      <t xml:space="preserve">: </t>
    </r>
    <r>
      <rPr>
        <b/>
        <sz val="8"/>
        <color rgb="FF000000"/>
        <rFont val="Calibri"/>
        <family val="2"/>
        <scheme val="minor"/>
      </rPr>
      <t>IO, false flag, and other campaigns</t>
    </r>
    <r>
      <rPr>
        <sz val="8"/>
        <color rgb="FF000000"/>
        <rFont val="Calibri"/>
        <family val="2"/>
        <scheme val="minor"/>
      </rPr>
      <t xml:space="preserve"> online seeking to lure civilians into ambush areas</t>
    </r>
  </si>
  <si>
    <t>Endstates:</t>
  </si>
  <si>
    <t>Actions:</t>
  </si>
  <si>
    <t>SIGACTS</t>
  </si>
  <si>
    <t>Targeted System</t>
  </si>
  <si>
    <t>Targeted User</t>
  </si>
  <si>
    <t>Products / Notes</t>
  </si>
  <si>
    <t>Intent</t>
  </si>
  <si>
    <t>Technical</t>
  </si>
  <si>
    <t>IO</t>
  </si>
  <si>
    <t>YW20</t>
  </si>
  <si>
    <t>GP5</t>
  </si>
  <si>
    <t>PG20</t>
  </si>
  <si>
    <t>SP25</t>
  </si>
  <si>
    <t>U.S.</t>
  </si>
  <si>
    <t xml:space="preserve">*TBD, </t>
  </si>
  <si>
    <t>Need to be</t>
  </si>
  <si>
    <t xml:space="preserve">Same </t>
  </si>
  <si>
    <t>Throughout</t>
  </si>
  <si>
    <t>*TBD But U.S.</t>
  </si>
  <si>
    <t>Netherlands</t>
  </si>
  <si>
    <t>*TBD</t>
  </si>
  <si>
    <t>Note same users</t>
  </si>
  <si>
    <t>As D-0A</t>
  </si>
  <si>
    <t>Malware running</t>
  </si>
  <si>
    <t>Overnight</t>
  </si>
  <si>
    <t>Comments:</t>
  </si>
  <si>
    <t xml:space="preserve">For Day 3 exploit by </t>
  </si>
  <si>
    <t>*Range change names to scenario</t>
  </si>
  <si>
    <r>
      <t xml:space="preserve">Malware Type 1 Keylogger </t>
    </r>
    <r>
      <rPr>
        <sz val="11"/>
        <color rgb="FFFF0000"/>
        <rFont val="Calibri"/>
        <family val="2"/>
        <scheme val="minor"/>
      </rPr>
      <t xml:space="preserve">"Sticky Web" Installed </t>
    </r>
  </si>
  <si>
    <r>
      <t xml:space="preserve">Malware Type 2 Open Port </t>
    </r>
    <r>
      <rPr>
        <sz val="11"/>
        <color rgb="FFFF0000"/>
        <rFont val="Calibri"/>
        <family val="2"/>
        <scheme val="minor"/>
      </rPr>
      <t xml:space="preserve">"Stink Bug" Installed </t>
    </r>
  </si>
  <si>
    <r>
      <t xml:space="preserve">Malware Type 3 Install: 
</t>
    </r>
    <r>
      <rPr>
        <sz val="11"/>
        <color rgb="FFFF0000"/>
        <rFont val="Calibri"/>
        <family val="2"/>
        <scheme val="minor"/>
      </rPr>
      <t>Backup COA for Red Team SCADA Exfill</t>
    </r>
  </si>
  <si>
    <r>
      <t xml:space="preserve">Malware Type 3 Install: 
</t>
    </r>
    <r>
      <rPr>
        <sz val="11"/>
        <color rgb="FFFF0000"/>
        <rFont val="Calibri"/>
        <family val="2"/>
        <scheme val="minor"/>
      </rPr>
      <t>Day 4 Forensic Exercise</t>
    </r>
  </si>
  <si>
    <t>Data Exfil #1 Using Malware Type 1</t>
  </si>
  <si>
    <t>As D-0B</t>
  </si>
  <si>
    <r>
      <t xml:space="preserve">Quite Port Scan
</t>
    </r>
    <r>
      <rPr>
        <i/>
        <sz val="11"/>
        <color rgb="FFFF0000"/>
        <rFont val="Calibri"/>
        <family val="2"/>
        <scheme val="minor"/>
      </rPr>
      <t>Network Enumeration</t>
    </r>
  </si>
  <si>
    <t>*Discuss how Red</t>
  </si>
  <si>
    <t>Want to do it</t>
  </si>
  <si>
    <t>Who Target</t>
  </si>
  <si>
    <t>What Systems</t>
  </si>
  <si>
    <r>
      <t>DDOS (Feint)</t>
    </r>
    <r>
      <rPr>
        <sz val="11"/>
        <color rgb="FFFF0000"/>
        <rFont val="Calibri"/>
        <family val="2"/>
        <scheme val="minor"/>
      </rPr>
      <t xml:space="preserve"> 
Support of stealing 
SCADA Vulnerability
Assessement</t>
    </r>
  </si>
  <si>
    <t>SCADA System Attack</t>
  </si>
  <si>
    <t xml:space="preserve"> </t>
  </si>
  <si>
    <t>Who Target Is</t>
  </si>
  <si>
    <t>Discuss how Red</t>
  </si>
  <si>
    <t>How Leverage Vulnerability Assessement</t>
  </si>
  <si>
    <r>
      <t xml:space="preserve">Data Exfil #3
</t>
    </r>
    <r>
      <rPr>
        <sz val="11"/>
        <color rgb="FFFF0000"/>
        <rFont val="Calibri"/>
        <family val="2"/>
        <scheme val="minor"/>
      </rPr>
      <t>To U.S. Based IP
Same IP Range as Loud Port Scan</t>
    </r>
  </si>
  <si>
    <r>
      <t xml:space="preserve">Install Malware Type 2 </t>
    </r>
    <r>
      <rPr>
        <sz val="11"/>
        <color rgb="FFFF0000"/>
        <rFont val="Calibri"/>
        <family val="2"/>
        <scheme val="minor"/>
      </rPr>
      <t>On Eng.  for SCADA Doc Exfil Day 3</t>
    </r>
  </si>
  <si>
    <t>Data Exfil #2 Using Malware Type 2</t>
  </si>
  <si>
    <t>Social Engineering #1
Call JOC asking to reset VPN</t>
  </si>
  <si>
    <t>N/A</t>
  </si>
  <si>
    <t>Red Team</t>
  </si>
  <si>
    <t xml:space="preserve">Physically </t>
  </si>
  <si>
    <t>Calls</t>
  </si>
  <si>
    <t>Call Actual Blue Team Members</t>
  </si>
  <si>
    <t>Group Target Range:</t>
  </si>
  <si>
    <t>Insider Threats</t>
  </si>
  <si>
    <t>YW16</t>
  </si>
  <si>
    <t>SP16</t>
  </si>
  <si>
    <t>PG16</t>
  </si>
  <si>
    <t>Backup COA to</t>
  </si>
  <si>
    <t xml:space="preserve">Deface websites </t>
  </si>
  <si>
    <t xml:space="preserve">Day 2 if Social Engineering </t>
  </si>
  <si>
    <t>Fails</t>
  </si>
  <si>
    <t xml:space="preserve">Spear Phishing Emails
</t>
  </si>
  <si>
    <t xml:space="preserve">Passwords4CashMoney4Real.net website </t>
  </si>
  <si>
    <t xml:space="preserve">Website goes live </t>
  </si>
  <si>
    <t>at 15:00</t>
  </si>
  <si>
    <t>Select Users compromised</t>
  </si>
  <si>
    <t>Ransomeware 1</t>
  </si>
  <si>
    <t xml:space="preserve">Lock out all users that </t>
  </si>
  <si>
    <t xml:space="preserve">have not had credentials </t>
  </si>
  <si>
    <t>changed since Day 1</t>
  </si>
  <si>
    <t xml:space="preserve">15:00 news report </t>
  </si>
  <si>
    <t>DOS / Password Spray</t>
  </si>
  <si>
    <t>Target Everyone Else</t>
  </si>
  <si>
    <t>That has had credentials</t>
  </si>
  <si>
    <r>
      <t>Lateral Movement + Extraction (Decisive Operation) COA 1</t>
    </r>
    <r>
      <rPr>
        <sz val="11"/>
        <color rgb="FFFF0000"/>
        <rFont val="Calibri"/>
        <family val="2"/>
        <scheme val="minor"/>
      </rPr>
      <t xml:space="preserve">
SCADA Assessement</t>
    </r>
  </si>
  <si>
    <r>
      <t>Lateral Movement + Extraction (Decisive Operation) COA 2</t>
    </r>
    <r>
      <rPr>
        <sz val="11"/>
        <color rgb="FFFF0000"/>
        <rFont val="Calibri"/>
        <family val="2"/>
        <scheme val="minor"/>
      </rPr>
      <t xml:space="preserve">
SCADA Assessement</t>
    </r>
  </si>
  <si>
    <r>
      <t xml:space="preserve">Web. Defacement II
</t>
    </r>
    <r>
      <rPr>
        <sz val="11"/>
        <color rgb="FFFF0000"/>
        <rFont val="Calibri"/>
        <family val="2"/>
        <scheme val="minor"/>
      </rPr>
      <t>Add link with enclave user PII / addresses</t>
    </r>
  </si>
  <si>
    <t>Twitter Annoiuncement</t>
  </si>
  <si>
    <t>Day 4 forensics exercise</t>
  </si>
  <si>
    <t>Target En</t>
  </si>
  <si>
    <t>Hack-tovians</t>
  </si>
  <si>
    <t>Ukraine</t>
  </si>
  <si>
    <t>72.98.31.x</t>
  </si>
  <si>
    <t>72.98.31.137</t>
  </si>
  <si>
    <t>WRA</t>
  </si>
  <si>
    <t>Comprimised user credentials posted online (Used D-1F)</t>
  </si>
  <si>
    <t>D1-D</t>
  </si>
  <si>
    <t>x</t>
  </si>
  <si>
    <t>1 IP</t>
  </si>
  <si>
    <t>STATE</t>
  </si>
  <si>
    <t>Yankee</t>
  </si>
  <si>
    <t>Pilgrim</t>
  </si>
  <si>
    <t>72.98.31.106</t>
  </si>
  <si>
    <t>Ransome W. Dnld</t>
  </si>
  <si>
    <t>D1-H</t>
  </si>
  <si>
    <t>72.98.31.168</t>
  </si>
  <si>
    <t>DMZ</t>
  </si>
  <si>
    <t>Quiet Port Scan</t>
  </si>
  <si>
    <t>D1-I</t>
  </si>
  <si>
    <t>72.98.31.201</t>
  </si>
  <si>
    <t>72.98.31.19</t>
  </si>
  <si>
    <t>72.98.31.223</t>
  </si>
  <si>
    <t>170.160.50.x</t>
  </si>
  <si>
    <t>170.160.50.212</t>
  </si>
  <si>
    <t>Exchange Fork Bomb</t>
  </si>
  <si>
    <t>D3-C,D</t>
  </si>
  <si>
    <t>170.160.50.241</t>
  </si>
  <si>
    <t>170.160.50.228</t>
  </si>
  <si>
    <t>170.160.50.58</t>
  </si>
  <si>
    <t>USA</t>
  </si>
  <si>
    <t>20.10.10.x</t>
  </si>
  <si>
    <t>20.10.10.158</t>
  </si>
  <si>
    <t>GLOBAL</t>
  </si>
  <si>
    <t>External</t>
  </si>
  <si>
    <t>Fake Payment Websites</t>
  </si>
  <si>
    <t>D3-F</t>
  </si>
  <si>
    <t>on US Server (Boston) WRA.com</t>
  </si>
  <si>
    <t>30.20.15.x</t>
  </si>
  <si>
    <t>30.20.15.15</t>
  </si>
  <si>
    <t>on US Server StateIT.com</t>
  </si>
  <si>
    <t>Canada</t>
  </si>
  <si>
    <t>87.65.43.x</t>
  </si>
  <si>
    <t>87.65.43.227</t>
  </si>
  <si>
    <t>on Friendly Country Foreign Server YankeePower.ca</t>
  </si>
  <si>
    <t>170.160.50.146</t>
  </si>
  <si>
    <t>on Hostile Country Foreign Server PilgramPower.ua</t>
  </si>
  <si>
    <t>Installed locally (thumb drive / CD) by insider threat interns</t>
  </si>
  <si>
    <t>* All Finance Users, All Enclaves</t>
  </si>
  <si>
    <t>Gladamire Tupin Ransomware Download by insider threat interns</t>
  </si>
  <si>
    <t>D2-J</t>
  </si>
  <si>
    <t>Cyber Caliphate</t>
  </si>
  <si>
    <t>Pakistan</t>
  </si>
  <si>
    <t>130.120.40.x</t>
  </si>
  <si>
    <t>130.120.40.23</t>
  </si>
  <si>
    <t>Port Scan</t>
  </si>
  <si>
    <t>D1-C</t>
  </si>
  <si>
    <t>130.120.40.80</t>
  </si>
  <si>
    <t>130.120.40.85</t>
  </si>
  <si>
    <t>130.120.40.111</t>
  </si>
  <si>
    <t>130.120.40.137</t>
  </si>
  <si>
    <t>Phishing email to Web Admin</t>
  </si>
  <si>
    <t>D1-E</t>
  </si>
  <si>
    <t>130.120.40.25</t>
  </si>
  <si>
    <t>130.120.40.16</t>
  </si>
  <si>
    <t>130.120.40.94</t>
  </si>
  <si>
    <t>Data Exfill (uses compromised user credentials posted on Hacktovian website)</t>
  </si>
  <si>
    <t>D1-F</t>
  </si>
  <si>
    <t>130.120.40.166</t>
  </si>
  <si>
    <t>130.120.40.133</t>
  </si>
  <si>
    <t>130.120.40.41</t>
  </si>
  <si>
    <t>110.100.30.x</t>
  </si>
  <si>
    <t>110.100.30.114</t>
  </si>
  <si>
    <t>D2-B</t>
  </si>
  <si>
    <t>120.110.35.36</t>
  </si>
  <si>
    <t>120.110.35.19</t>
  </si>
  <si>
    <t>120.110.35.200</t>
  </si>
  <si>
    <t>110.100.30.11</t>
  </si>
  <si>
    <t>Phishing Emails 2</t>
  </si>
  <si>
    <t>D2-H</t>
  </si>
  <si>
    <t>110.100.30.142</t>
  </si>
  <si>
    <t>110.100.30.62</t>
  </si>
  <si>
    <t>110.100.30.65</t>
  </si>
  <si>
    <t>60.20.80.24</t>
  </si>
  <si>
    <t>80.40.80.24</t>
  </si>
  <si>
    <t>100.50.80.23</t>
  </si>
  <si>
    <t>110.100.30.136</t>
  </si>
  <si>
    <t>Website Defacement</t>
  </si>
  <si>
    <t>D2-D</t>
  </si>
  <si>
    <t>110.100.30.144</t>
  </si>
  <si>
    <t>110.100.30.39</t>
  </si>
  <si>
    <t>110.100.30.79</t>
  </si>
  <si>
    <t>80.40.80.23</t>
  </si>
  <si>
    <t xml:space="preserve">Malicious Presence 1: Lateral Move from compromised web admin (D1-E) to SCADA 
</t>
  </si>
  <si>
    <t>D2-C</t>
  </si>
  <si>
    <t>110.100.30.240</t>
  </si>
  <si>
    <t>110.100.30.97</t>
  </si>
  <si>
    <t>110.100.30.154</t>
  </si>
  <si>
    <t>40.10.80.29</t>
  </si>
  <si>
    <t>Data exfil 2: SCADA "External Vulnerabily Assmt."</t>
  </si>
  <si>
    <t>D2-I</t>
  </si>
  <si>
    <t>State</t>
  </si>
  <si>
    <t>40.10.80.28</t>
  </si>
  <si>
    <t>100.50.80.22</t>
  </si>
  <si>
    <t>40.10.80.23</t>
  </si>
  <si>
    <t>60.20.80.23</t>
  </si>
  <si>
    <t>123.45.67.x</t>
  </si>
  <si>
    <t>123.45.67.179</t>
  </si>
  <si>
    <t>Compromise DC</t>
  </si>
  <si>
    <t>D3-I</t>
  </si>
  <si>
    <t>123.45.67.46</t>
  </si>
  <si>
    <t>123.45.67.124</t>
  </si>
  <si>
    <t>123.45.67.195</t>
  </si>
  <si>
    <t>123.45.67.74</t>
  </si>
  <si>
    <t>SCADA FW Traffic</t>
  </si>
  <si>
    <t>D3-K</t>
  </si>
  <si>
    <t>123.45.67.118</t>
  </si>
  <si>
    <t>123.45.67.114</t>
  </si>
  <si>
    <t>123.45.67.60</t>
  </si>
  <si>
    <t>123.45.67.121</t>
  </si>
  <si>
    <t>D4-B</t>
  </si>
  <si>
    <t>do we need new Ips for this?</t>
  </si>
  <si>
    <t>123.45.67.21</t>
  </si>
  <si>
    <t>Social Eng / Media Drop</t>
  </si>
  <si>
    <t>D4-C</t>
  </si>
  <si>
    <t>1 IP to track connections?</t>
  </si>
  <si>
    <t>123.45.67.212</t>
  </si>
  <si>
    <t>SCADA Disruptiontion</t>
  </si>
  <si>
    <t>D4-F</t>
  </si>
  <si>
    <t>CC SCADA subnet</t>
  </si>
  <si>
    <t>123.45.67.238</t>
  </si>
  <si>
    <t>D4-G</t>
  </si>
  <si>
    <t>123.45.67.47</t>
  </si>
  <si>
    <t>D4-H</t>
  </si>
  <si>
    <t>123.45.67.160</t>
  </si>
  <si>
    <t>D4-I</t>
  </si>
  <si>
    <t>Eye of the Mullah</t>
  </si>
  <si>
    <t>40.30.20.x</t>
  </si>
  <si>
    <t>40.30.20.147</t>
  </si>
  <si>
    <t>PII from all encalves posted on 4 different websites; see scenario notes for considerations</t>
  </si>
  <si>
    <t>D2-G</t>
  </si>
  <si>
    <t>Saudi A.</t>
  </si>
  <si>
    <t>99.64.201.x</t>
  </si>
  <si>
    <t>99.64.201.236</t>
  </si>
  <si>
    <t>US Domain on Foreign Server eyeofthemullah.us</t>
  </si>
  <si>
    <t>50.40.25.x</t>
  </si>
  <si>
    <t>50.40.25.39</t>
  </si>
  <si>
    <t>Foreign Domain on US Server eyeofthemullah.sa</t>
  </si>
  <si>
    <t>France</t>
  </si>
  <si>
    <t>69.96.69.x</t>
  </si>
  <si>
    <t>69.96.69.96</t>
  </si>
  <si>
    <t>Foreign Domain on Foreign Server eyeofthemullah.fr</t>
  </si>
  <si>
    <t>Syn-onymous</t>
  </si>
  <si>
    <t>Germany</t>
  </si>
  <si>
    <t>140.130.45.x</t>
  </si>
  <si>
    <t>140.130.45.245</t>
  </si>
  <si>
    <t>Social Eng / Data Exfill</t>
  </si>
  <si>
    <t>D1-G D2-A</t>
  </si>
  <si>
    <t>140.130.45.45</t>
  </si>
  <si>
    <t>140.130.45.145</t>
  </si>
  <si>
    <t>140.130.45.54</t>
  </si>
  <si>
    <t>Wiki-Sq.</t>
  </si>
  <si>
    <t>Belgium</t>
  </si>
  <si>
    <t>200.59.38.x</t>
  </si>
  <si>
    <t>200.59.38.136</t>
  </si>
  <si>
    <t>D2-F</t>
  </si>
  <si>
    <t>wikisqueaks.be</t>
  </si>
  <si>
    <t>IT.com</t>
  </si>
  <si>
    <t>95.45.10.x</t>
  </si>
  <si>
    <t>PAY.COM</t>
  </si>
  <si>
    <t>75.65.10.x</t>
  </si>
  <si>
    <t>StateIT.gov</t>
  </si>
  <si>
    <t>60.20.x.x</t>
  </si>
  <si>
    <t>WRA.gov</t>
  </si>
  <si>
    <t>40.10.x.x</t>
  </si>
  <si>
    <t>PilgramPower.com</t>
  </si>
  <si>
    <t>100.50.x.x</t>
  </si>
  <si>
    <t>Lariat</t>
  </si>
  <si>
    <t>200.200.200.x</t>
  </si>
  <si>
    <t>59.106.107.x</t>
  </si>
  <si>
    <t>WannaCry</t>
  </si>
  <si>
    <t>Panama</t>
  </si>
  <si>
    <t>104.17.37.137</t>
  </si>
  <si>
    <t>GP20</t>
  </si>
  <si>
    <t>GP21</t>
  </si>
  <si>
    <t>GP22</t>
  </si>
  <si>
    <t>GP23</t>
  </si>
  <si>
    <t>GP24</t>
  </si>
  <si>
    <t>GP25</t>
  </si>
  <si>
    <t>YW17</t>
  </si>
  <si>
    <t>YW18</t>
  </si>
  <si>
    <t>YW19</t>
  </si>
  <si>
    <t>YW21</t>
  </si>
  <si>
    <t>YW22</t>
  </si>
  <si>
    <t>YW23</t>
  </si>
  <si>
    <t>YW24</t>
  </si>
  <si>
    <t>YW25</t>
  </si>
  <si>
    <t>SP17</t>
  </si>
  <si>
    <t>SP18</t>
  </si>
  <si>
    <t>SP19</t>
  </si>
  <si>
    <t>SP20</t>
  </si>
  <si>
    <t>SP21</t>
  </si>
  <si>
    <t>SP22</t>
  </si>
  <si>
    <t>SP23</t>
  </si>
  <si>
    <t>SP24</t>
  </si>
  <si>
    <t>PG17</t>
  </si>
  <si>
    <t>PG18</t>
  </si>
  <si>
    <t>PG19</t>
  </si>
  <si>
    <t>PG21</t>
  </si>
  <si>
    <t>PG22</t>
  </si>
  <si>
    <t>PG23</t>
  </si>
  <si>
    <t>PG24</t>
  </si>
  <si>
    <t>PG25</t>
  </si>
  <si>
    <r>
      <t xml:space="preserve">Website Defacement I COA 1 (Compromised Creds)
</t>
    </r>
    <r>
      <rPr>
        <sz val="11"/>
        <color rgb="FFFF0000"/>
        <rFont val="Calibri"/>
        <family val="2"/>
        <scheme val="minor"/>
      </rPr>
      <t>Defaced website for each enclave</t>
    </r>
  </si>
  <si>
    <r>
      <t xml:space="preserve">Website Defacement I COA II (Spearfishing)
</t>
    </r>
    <r>
      <rPr>
        <sz val="11"/>
        <color rgb="FFFF0000"/>
        <rFont val="Calibri"/>
        <family val="2"/>
        <scheme val="minor"/>
      </rPr>
      <t>Defaced website for each enclave</t>
    </r>
  </si>
  <si>
    <t>XL8g#D$o$5@D</t>
  </si>
  <si>
    <t>M6k#M2$e+3Bq</t>
  </si>
  <si>
    <t>172.18.4.2</t>
  </si>
  <si>
    <t>172.18.4.3</t>
  </si>
  <si>
    <t>172.18.4.4</t>
  </si>
  <si>
    <t>172.18.4.5</t>
  </si>
  <si>
    <t>172.18.4.6</t>
  </si>
  <si>
    <t>172.18.4.7</t>
  </si>
  <si>
    <t>172.18.4.8</t>
  </si>
  <si>
    <t>172.18.4.9</t>
  </si>
  <si>
    <t>172.18.4.10</t>
  </si>
  <si>
    <t>172.18.4.11</t>
  </si>
  <si>
    <t>172.18.4.12</t>
  </si>
  <si>
    <t>172.18.4.13</t>
  </si>
  <si>
    <t>172.18.4.14</t>
  </si>
  <si>
    <t>172.18.4.15</t>
  </si>
  <si>
    <t>172.18.4.16</t>
  </si>
  <si>
    <t>172.18.4.17</t>
  </si>
  <si>
    <t>172.18.4.18</t>
  </si>
  <si>
    <t>172.18.4.19</t>
  </si>
  <si>
    <t>172.18.4.20</t>
  </si>
  <si>
    <t>172.18.4.21</t>
  </si>
  <si>
    <t>eng5</t>
  </si>
  <si>
    <t>eng6</t>
  </si>
  <si>
    <t>eng7</t>
  </si>
  <si>
    <t>eng8</t>
  </si>
  <si>
    <t>eng9</t>
  </si>
  <si>
    <t>eng10</t>
  </si>
  <si>
    <t>eng11</t>
  </si>
  <si>
    <t>eng12</t>
  </si>
  <si>
    <t>eng13</t>
  </si>
  <si>
    <t>eng14</t>
  </si>
  <si>
    <t>eng15</t>
  </si>
  <si>
    <t>eng16</t>
  </si>
  <si>
    <t>eng17</t>
  </si>
  <si>
    <t>eng18</t>
  </si>
  <si>
    <t>eng19</t>
  </si>
  <si>
    <t>fin5</t>
  </si>
  <si>
    <t>fin6</t>
  </si>
  <si>
    <t>fin7</t>
  </si>
  <si>
    <t>fin8</t>
  </si>
  <si>
    <t>fin9</t>
  </si>
  <si>
    <t>fin10</t>
  </si>
  <si>
    <t>fin11</t>
  </si>
  <si>
    <t>fin12</t>
  </si>
  <si>
    <t>fin13</t>
  </si>
  <si>
    <t>fin14</t>
  </si>
  <si>
    <t>fin15</t>
  </si>
  <si>
    <t>fin16</t>
  </si>
  <si>
    <t>fin17</t>
  </si>
  <si>
    <t>fin18</t>
  </si>
  <si>
    <t>fin19</t>
  </si>
  <si>
    <t>172.18.5.7</t>
  </si>
  <si>
    <t>172.18.5.8</t>
  </si>
  <si>
    <t>172.18.5.9</t>
  </si>
  <si>
    <t>172.18.5.10</t>
  </si>
  <si>
    <t>172.18.5.11</t>
  </si>
  <si>
    <t>172.18.5.12</t>
  </si>
  <si>
    <t>172.18.5.13</t>
  </si>
  <si>
    <t>172.18.5.14</t>
  </si>
  <si>
    <t>172.18.5.15</t>
  </si>
  <si>
    <t>172.18.5.16</t>
  </si>
  <si>
    <t>172.18.5.17</t>
  </si>
  <si>
    <t>172.18.5.18</t>
  </si>
  <si>
    <t>172.18.5.19</t>
  </si>
  <si>
    <t>172.18.5.20</t>
  </si>
  <si>
    <t>172.18.5.21</t>
  </si>
  <si>
    <t>172.18.6.7</t>
  </si>
  <si>
    <t>hr5</t>
  </si>
  <si>
    <t>172.18.6.8</t>
  </si>
  <si>
    <t>hr6</t>
  </si>
  <si>
    <t>172.18.6.9</t>
  </si>
  <si>
    <t>hr7</t>
  </si>
  <si>
    <t>172.18.6.10</t>
  </si>
  <si>
    <t>hr8</t>
  </si>
  <si>
    <t>172.18.6.11</t>
  </si>
  <si>
    <t>hr9</t>
  </si>
  <si>
    <t>172.18.6.12</t>
  </si>
  <si>
    <t>hr10</t>
  </si>
  <si>
    <t>172.18.6.13</t>
  </si>
  <si>
    <t>hr11</t>
  </si>
  <si>
    <t>172.18.6.14</t>
  </si>
  <si>
    <t>hr12</t>
  </si>
  <si>
    <t>172.18.6.15</t>
  </si>
  <si>
    <t>hr13</t>
  </si>
  <si>
    <t>172.18.6.16</t>
  </si>
  <si>
    <t>hr14</t>
  </si>
  <si>
    <t>172.18.6.17</t>
  </si>
  <si>
    <t>hr15</t>
  </si>
  <si>
    <t>172.18.6.18</t>
  </si>
  <si>
    <t>hr16</t>
  </si>
  <si>
    <t>172.18.6.19</t>
  </si>
  <si>
    <t>hr17</t>
  </si>
  <si>
    <t>172.18.6.20</t>
  </si>
  <si>
    <t>hr18</t>
  </si>
  <si>
    <t>172.18.6.21</t>
  </si>
  <si>
    <t>hr19</t>
  </si>
  <si>
    <t>172.18.7.7</t>
  </si>
  <si>
    <t>it5</t>
  </si>
  <si>
    <t>172.18.7.8</t>
  </si>
  <si>
    <t>it6</t>
  </si>
  <si>
    <t>172.18.7.9</t>
  </si>
  <si>
    <t>it7</t>
  </si>
  <si>
    <t>172.18.7.10</t>
  </si>
  <si>
    <t>it8</t>
  </si>
  <si>
    <t>172.18.7.11</t>
  </si>
  <si>
    <t>it9</t>
  </si>
  <si>
    <t>172.18.7.12</t>
  </si>
  <si>
    <t>it10</t>
  </si>
  <si>
    <t>172.18.7.13</t>
  </si>
  <si>
    <t>it11</t>
  </si>
  <si>
    <t>172.18.7.14</t>
  </si>
  <si>
    <t>it12</t>
  </si>
  <si>
    <t>172.18.7.15</t>
  </si>
  <si>
    <t>it13</t>
  </si>
  <si>
    <t>172.18.7.16</t>
  </si>
  <si>
    <t>it14</t>
  </si>
  <si>
    <t>172.18.7.17</t>
  </si>
  <si>
    <t>it15</t>
  </si>
  <si>
    <t>172.18.7.18</t>
  </si>
  <si>
    <t>it16</t>
  </si>
  <si>
    <t>172.18.7.19</t>
  </si>
  <si>
    <t>it17</t>
  </si>
  <si>
    <t>172.18.7.20</t>
  </si>
  <si>
    <t>it18</t>
  </si>
  <si>
    <t>172.18.7.21</t>
  </si>
  <si>
    <t>it19</t>
  </si>
  <si>
    <t>win1</t>
  </si>
  <si>
    <t>win2</t>
  </si>
  <si>
    <t>win4</t>
  </si>
  <si>
    <t>win5</t>
  </si>
  <si>
    <t>win6</t>
  </si>
  <si>
    <t>win7</t>
  </si>
  <si>
    <t>win8</t>
  </si>
  <si>
    <t>win9</t>
  </si>
  <si>
    <t>win10</t>
  </si>
  <si>
    <t>Manning</t>
  </si>
  <si>
    <t>Malinda</t>
  </si>
  <si>
    <t>malinda.manning</t>
  </si>
  <si>
    <t>Henson</t>
  </si>
  <si>
    <t>Lowe</t>
  </si>
  <si>
    <t>Gray</t>
  </si>
  <si>
    <t>Cherry</t>
  </si>
  <si>
    <t>Mata</t>
  </si>
  <si>
    <t>Guerrero</t>
  </si>
  <si>
    <t>Duarte</t>
  </si>
  <si>
    <t>Kaiser</t>
  </si>
  <si>
    <t>Ruiz</t>
  </si>
  <si>
    <t>David</t>
  </si>
  <si>
    <t>Bauer</t>
  </si>
  <si>
    <t>Donaldson</t>
  </si>
  <si>
    <t>Andersen</t>
  </si>
  <si>
    <t>Shaw</t>
  </si>
  <si>
    <t>Bowen</t>
  </si>
  <si>
    <t>Glenn</t>
  </si>
  <si>
    <t>Knapp</t>
  </si>
  <si>
    <t>Shannon</t>
  </si>
  <si>
    <t>Mcfarland</t>
  </si>
  <si>
    <t>Rollins</t>
  </si>
  <si>
    <t>Farley</t>
  </si>
  <si>
    <t>Mcintyre</t>
  </si>
  <si>
    <t>Caldwell</t>
  </si>
  <si>
    <t>Sherman</t>
  </si>
  <si>
    <t>Ballard</t>
  </si>
  <si>
    <t>Mccarthy</t>
  </si>
  <si>
    <t>Huerta</t>
  </si>
  <si>
    <t>Banks</t>
  </si>
  <si>
    <t>Arellano</t>
  </si>
  <si>
    <t>Stein</t>
  </si>
  <si>
    <t>Pittman</t>
  </si>
  <si>
    <t>Patterson</t>
  </si>
  <si>
    <t>Duke</t>
  </si>
  <si>
    <t>Price</t>
  </si>
  <si>
    <t>Delacruz</t>
  </si>
  <si>
    <t>Choi</t>
  </si>
  <si>
    <t>Decker</t>
  </si>
  <si>
    <t>Myers</t>
  </si>
  <si>
    <t>Bryan</t>
  </si>
  <si>
    <t>Wade</t>
  </si>
  <si>
    <t>Ramos</t>
  </si>
  <si>
    <t>Andrews</t>
  </si>
  <si>
    <t>Pitts</t>
  </si>
  <si>
    <t>Vega</t>
  </si>
  <si>
    <t>Greene</t>
  </si>
  <si>
    <t>Monroe</t>
  </si>
  <si>
    <t>Garza</t>
  </si>
  <si>
    <t>Brooks</t>
  </si>
  <si>
    <t>Mercer</t>
  </si>
  <si>
    <t>Hurley</t>
  </si>
  <si>
    <t>Wagner</t>
  </si>
  <si>
    <t>Kerr</t>
  </si>
  <si>
    <t>Henderson</t>
  </si>
  <si>
    <t>Osborne</t>
  </si>
  <si>
    <t>Dona</t>
  </si>
  <si>
    <t>Longlegs</t>
  </si>
  <si>
    <t>Brennan</t>
  </si>
  <si>
    <t>Church</t>
  </si>
  <si>
    <t>Johnston</t>
  </si>
  <si>
    <t>Jennings</t>
  </si>
  <si>
    <t>Gregory</t>
  </si>
  <si>
    <t>Camacho</t>
  </si>
  <si>
    <t>Andrade</t>
  </si>
  <si>
    <t>Ochoa</t>
  </si>
  <si>
    <t>Chen</t>
  </si>
  <si>
    <t>Rosales</t>
  </si>
  <si>
    <t>Hale</t>
  </si>
  <si>
    <t>Galloway</t>
  </si>
  <si>
    <t>Wheeler</t>
  </si>
  <si>
    <t>Yates</t>
  </si>
  <si>
    <t>Bolton</t>
  </si>
  <si>
    <t>s#7c9uW@wS#G</t>
  </si>
  <si>
    <t>n3Cj#dAiU#Cw</t>
  </si>
  <si>
    <t>dona.longlegs</t>
  </si>
  <si>
    <t>pX$A3o9Im4Bf</t>
  </si>
  <si>
    <t>CZ$7$eRd6K3y</t>
  </si>
  <si>
    <t>ATc7sG9+8#K7</t>
  </si>
  <si>
    <t>WR4Mq$4d3A9T</t>
  </si>
  <si>
    <t>Bobbie</t>
  </si>
  <si>
    <t>bobbie.henson</t>
  </si>
  <si>
    <t>S@Mx7K4Sx6$2</t>
  </si>
  <si>
    <t>v3v8G7$5B+9p</t>
  </si>
  <si>
    <t>Charlotte</t>
  </si>
  <si>
    <t>charlotte.lowe</t>
  </si>
  <si>
    <t>Y@P@X6f5T$Fu</t>
  </si>
  <si>
    <t>w5V$8Y@T2UpV</t>
  </si>
  <si>
    <t>172.16.4.7</t>
  </si>
  <si>
    <t>172.16.4.8</t>
  </si>
  <si>
    <t>172.16.4.9</t>
  </si>
  <si>
    <t>172.16.4.10</t>
  </si>
  <si>
    <t>172.16.4.11</t>
  </si>
  <si>
    <t>172.16.4.12</t>
  </si>
  <si>
    <t>172.16.4.13</t>
  </si>
  <si>
    <t>172.16.4.14</t>
  </si>
  <si>
    <t>172.16.4.15</t>
  </si>
  <si>
    <t>172.16.4.16</t>
  </si>
  <si>
    <t>172.16.4.17</t>
  </si>
  <si>
    <t>172.16.4.18</t>
  </si>
  <si>
    <t>172.16.4.19</t>
  </si>
  <si>
    <t>172.16.4.20</t>
  </si>
  <si>
    <t>172.16.4.21</t>
  </si>
  <si>
    <t>172.16.5.7</t>
  </si>
  <si>
    <t>172.16.5.8</t>
  </si>
  <si>
    <t>172.16.5.9</t>
  </si>
  <si>
    <t>172.16.5.10</t>
  </si>
  <si>
    <t>172.16.5.11</t>
  </si>
  <si>
    <t>172.16.5.12</t>
  </si>
  <si>
    <t>172.16.5.13</t>
  </si>
  <si>
    <t>172.16.5.14</t>
  </si>
  <si>
    <t>172.16.5.15</t>
  </si>
  <si>
    <t>172.16.5.16</t>
  </si>
  <si>
    <t>172.16.5.17</t>
  </si>
  <si>
    <t>172.16.5.18</t>
  </si>
  <si>
    <t>172.16.5.19</t>
  </si>
  <si>
    <t>172.16.5.20</t>
  </si>
  <si>
    <t>172.16.5.21</t>
  </si>
  <si>
    <t>172.16.6.7</t>
  </si>
  <si>
    <t>172.16.6.8</t>
  </si>
  <si>
    <t>172.16.6.9</t>
  </si>
  <si>
    <t>172.16.6.10</t>
  </si>
  <si>
    <t>172.16.6.11</t>
  </si>
  <si>
    <t>172.16.6.12</t>
  </si>
  <si>
    <t>172.16.6.13</t>
  </si>
  <si>
    <t>172.16.6.14</t>
  </si>
  <si>
    <t>172.16.6.15</t>
  </si>
  <si>
    <t>172.16.6.16</t>
  </si>
  <si>
    <t>172.16.6.17</t>
  </si>
  <si>
    <t>172.16.6.18</t>
  </si>
  <si>
    <t>172.16.6.19</t>
  </si>
  <si>
    <t>172.16.6.20</t>
  </si>
  <si>
    <t>172.16.6.21</t>
  </si>
  <si>
    <t>172.16.7.2</t>
  </si>
  <si>
    <t>172.16.7.3</t>
  </si>
  <si>
    <t>172.16.7.4</t>
  </si>
  <si>
    <t>172.16.7.5</t>
  </si>
  <si>
    <t>172.16.7.6</t>
  </si>
  <si>
    <t>172.16.7.7</t>
  </si>
  <si>
    <t>172.16.7.8</t>
  </si>
  <si>
    <t>172.16.7.9</t>
  </si>
  <si>
    <t>172.16.7.10</t>
  </si>
  <si>
    <t>172.16.7.11</t>
  </si>
  <si>
    <t>172.16.7.12</t>
  </si>
  <si>
    <t>172.16.7.13</t>
  </si>
  <si>
    <t>172.16.7.14</t>
  </si>
  <si>
    <t>172.16.7.15</t>
  </si>
  <si>
    <t>172.16.7.16</t>
  </si>
  <si>
    <t>172.16.7.17</t>
  </si>
  <si>
    <t>172.16.7.18</t>
  </si>
  <si>
    <t>172.16.7.19</t>
  </si>
  <si>
    <t>172.16.7.20</t>
  </si>
  <si>
    <t>172.16.7.21</t>
  </si>
  <si>
    <t>172.20.4.7</t>
  </si>
  <si>
    <t>172.20.4.8</t>
  </si>
  <si>
    <t>172.20.4.9</t>
  </si>
  <si>
    <t>172.20.4.10</t>
  </si>
  <si>
    <t>172.20.4.11</t>
  </si>
  <si>
    <t>172.20.4.12</t>
  </si>
  <si>
    <t>172.20.4.13</t>
  </si>
  <si>
    <t>172.20.4.14</t>
  </si>
  <si>
    <t>172.20.4.15</t>
  </si>
  <si>
    <t>172.20.4.16</t>
  </si>
  <si>
    <t>172.20.4.17</t>
  </si>
  <si>
    <t>172.20.4.18</t>
  </si>
  <si>
    <t>172.20.4.19</t>
  </si>
  <si>
    <t>172.20.4.20</t>
  </si>
  <si>
    <t>172.20.4.21</t>
  </si>
  <si>
    <t>172.20.5.7</t>
  </si>
  <si>
    <t>172.20.5.8</t>
  </si>
  <si>
    <t>172.20.5.9</t>
  </si>
  <si>
    <t>172.20.5.10</t>
  </si>
  <si>
    <t>172.20.5.11</t>
  </si>
  <si>
    <t>172.20.5.12</t>
  </si>
  <si>
    <t>172.20.5.13</t>
  </si>
  <si>
    <t>172.20.5.14</t>
  </si>
  <si>
    <t>172.20.5.15</t>
  </si>
  <si>
    <t>172.20.5.16</t>
  </si>
  <si>
    <t>172.20.5.17</t>
  </si>
  <si>
    <t>172.20.5.18</t>
  </si>
  <si>
    <t>172.20.5.19</t>
  </si>
  <si>
    <t>172.20.5.20</t>
  </si>
  <si>
    <t>172.20.5.21</t>
  </si>
  <si>
    <t>172.20.6.7</t>
  </si>
  <si>
    <t>172.20.6.8</t>
  </si>
  <si>
    <t>172.20.6.9</t>
  </si>
  <si>
    <t>172.20.6.10</t>
  </si>
  <si>
    <t>172.20.6.11</t>
  </si>
  <si>
    <t>172.20.6.12</t>
  </si>
  <si>
    <t>172.20.6.13</t>
  </si>
  <si>
    <t>172.20.6.14</t>
  </si>
  <si>
    <t>172.20.6.15</t>
  </si>
  <si>
    <t>172.20.6.16</t>
  </si>
  <si>
    <t>172.20.6.17</t>
  </si>
  <si>
    <t>172.20.6.18</t>
  </si>
  <si>
    <t>172.20.6.19</t>
  </si>
  <si>
    <t>172.20.6.20</t>
  </si>
  <si>
    <t>172.20.6.21</t>
  </si>
  <si>
    <t>172.20.7.7</t>
  </si>
  <si>
    <t>172.20.7.8</t>
  </si>
  <si>
    <t>172.20.7.9</t>
  </si>
  <si>
    <t>172.20.7.10</t>
  </si>
  <si>
    <t>172.20.7.11</t>
  </si>
  <si>
    <t>172.20.7.12</t>
  </si>
  <si>
    <t>172.20.7.13</t>
  </si>
  <si>
    <t>172.20.7.14</t>
  </si>
  <si>
    <t>172.20.7.15</t>
  </si>
  <si>
    <t>172.20.7.16</t>
  </si>
  <si>
    <t>172.20.7.17</t>
  </si>
  <si>
    <t>172.20.7.18</t>
  </si>
  <si>
    <t>172.20.7.19</t>
  </si>
  <si>
    <t>172.20.7.20</t>
  </si>
  <si>
    <t>172.20.7.21</t>
  </si>
  <si>
    <t>172.19.4.7</t>
  </si>
  <si>
    <t>172.19.4.8</t>
  </si>
  <si>
    <t>172.19.4.9</t>
  </si>
  <si>
    <t>172.19.4.10</t>
  </si>
  <si>
    <t>172.19.4.11</t>
  </si>
  <si>
    <t>172.19.4.12</t>
  </si>
  <si>
    <t>172.19.4.13</t>
  </si>
  <si>
    <t>172.19.4.14</t>
  </si>
  <si>
    <t>172.19.4.15</t>
  </si>
  <si>
    <t>172.19.4.16</t>
  </si>
  <si>
    <t>172.19.4.17</t>
  </si>
  <si>
    <t>172.19.4.18</t>
  </si>
  <si>
    <t>172.19.4.19</t>
  </si>
  <si>
    <t>172.19.4.20</t>
  </si>
  <si>
    <t>172.19.4.21</t>
  </si>
  <si>
    <t>172.19.5.2</t>
  </si>
  <si>
    <t>172.19.5.3</t>
  </si>
  <si>
    <t>172.19.5.4</t>
  </si>
  <si>
    <t>172.19.5.5</t>
  </si>
  <si>
    <t>172.19.5.6</t>
  </si>
  <si>
    <t>172.19.5.7</t>
  </si>
  <si>
    <t>172.19.5.8</t>
  </si>
  <si>
    <t>172.19.5.9</t>
  </si>
  <si>
    <t>172.19.5.10</t>
  </si>
  <si>
    <t>172.19.5.11</t>
  </si>
  <si>
    <t>172.19.5.12</t>
  </si>
  <si>
    <t>172.19.5.13</t>
  </si>
  <si>
    <t>172.19.5.14</t>
  </si>
  <si>
    <t>172.19.5.15</t>
  </si>
  <si>
    <t>172.19.5.16</t>
  </si>
  <si>
    <t>172.19.5.17</t>
  </si>
  <si>
    <t>172.19.5.18</t>
  </si>
  <si>
    <t>172.19.5.19</t>
  </si>
  <si>
    <t>172.19.5.20</t>
  </si>
  <si>
    <t>172.19.5.21</t>
  </si>
  <si>
    <t>172.19.6.4</t>
  </si>
  <si>
    <t>172.19.6.7</t>
  </si>
  <si>
    <t>172.19.6.8</t>
  </si>
  <si>
    <t>172.19.6.9</t>
  </si>
  <si>
    <t>172.19.6.10</t>
  </si>
  <si>
    <t>172.19.6.11</t>
  </si>
  <si>
    <t>172.19.6.12</t>
  </si>
  <si>
    <t>172.19.6.13</t>
  </si>
  <si>
    <t>172.19.6.14</t>
  </si>
  <si>
    <t>172.19.6.15</t>
  </si>
  <si>
    <t>172.19.6.16</t>
  </si>
  <si>
    <t>172.19.6.17</t>
  </si>
  <si>
    <t>172.19.6.18</t>
  </si>
  <si>
    <t>172.19.6.19</t>
  </si>
  <si>
    <t>172.19.6.20</t>
  </si>
  <si>
    <t>172.19.6.21</t>
  </si>
  <si>
    <t>172.19.7.2</t>
  </si>
  <si>
    <t>172.19.7.3</t>
  </si>
  <si>
    <t>172.19.7.4</t>
  </si>
  <si>
    <t>172.19.7.5</t>
  </si>
  <si>
    <t>172.19.7.6</t>
  </si>
  <si>
    <t>172.19.7.7</t>
  </si>
  <si>
    <t>172.19.7.8</t>
  </si>
  <si>
    <t>172.19.7.9</t>
  </si>
  <si>
    <t>172.19.7.10</t>
  </si>
  <si>
    <t>172.19.7.11</t>
  </si>
  <si>
    <t>172.19.7.12</t>
  </si>
  <si>
    <t>172.19.7.13</t>
  </si>
  <si>
    <t>172.19.7.14</t>
  </si>
  <si>
    <t>172.19.7.15</t>
  </si>
  <si>
    <t>172.19.7.16</t>
  </si>
  <si>
    <t>172.19.7.17</t>
  </si>
  <si>
    <t>172.19.7.18</t>
  </si>
  <si>
    <t>172.19.7.19</t>
  </si>
  <si>
    <t>172.19.7.20</t>
  </si>
  <si>
    <t>172.19.7.21</t>
  </si>
  <si>
    <t>Robin</t>
  </si>
  <si>
    <t>robin.gray</t>
  </si>
  <si>
    <t>SH9Hw2@x+Fd$</t>
  </si>
  <si>
    <t>LDu4FgX$G9gA</t>
  </si>
  <si>
    <t>Jackie</t>
  </si>
  <si>
    <t>jackie.cherry</t>
  </si>
  <si>
    <t>ECc5$e+oU$2X</t>
  </si>
  <si>
    <t>B$2F6@uW6@oI</t>
  </si>
  <si>
    <t>ezra.mata</t>
  </si>
  <si>
    <t>Ezra</t>
  </si>
  <si>
    <t>M$3j2+5H+Tr4</t>
  </si>
  <si>
    <t>v$7d4To2CwZ#</t>
  </si>
  <si>
    <t>rodolfo.guerrero</t>
  </si>
  <si>
    <t>w@vT#C9+o$Xe</t>
  </si>
  <si>
    <t>c@w+9+2#a+3A</t>
  </si>
  <si>
    <t>Rodolfo</t>
  </si>
  <si>
    <t>phoenix.duarte</t>
  </si>
  <si>
    <t>S9+o2H6D+Q4#</t>
  </si>
  <si>
    <t>yR#Y#c3+Ao#A</t>
  </si>
  <si>
    <t>Phoenix</t>
  </si>
  <si>
    <t>adrian.kaiser</t>
  </si>
  <si>
    <t>q6#a8e+Z4@5+</t>
  </si>
  <si>
    <t>Q$M$T@Z7w+6+</t>
  </si>
  <si>
    <t>Adrian</t>
  </si>
  <si>
    <t>deloris.ruiz</t>
  </si>
  <si>
    <t>yWn2t$7i6$Nh</t>
  </si>
  <si>
    <t>M2H$9LvB2Dw3</t>
  </si>
  <si>
    <t>Deloris</t>
  </si>
  <si>
    <t>kimberley.david</t>
  </si>
  <si>
    <t>Kimberley</t>
  </si>
  <si>
    <t>GCvZd@j#F5oW</t>
  </si>
  <si>
    <t>H@j6$wHu+5xS</t>
  </si>
  <si>
    <t>C$UdY8Kv3FuT</t>
  </si>
  <si>
    <t>C$U9t4t$8N+5</t>
  </si>
  <si>
    <t>caden.bauer</t>
  </si>
  <si>
    <t>Caden</t>
  </si>
  <si>
    <t>w+6+2S2M+R@q</t>
  </si>
  <si>
    <t>tA@n5A2Wm#Db</t>
  </si>
  <si>
    <t>Susie</t>
  </si>
  <si>
    <t>susie.donaldson</t>
  </si>
  <si>
    <t>G7n7W7J6@g4R</t>
  </si>
  <si>
    <t>CXsW#9V7$E5N</t>
  </si>
  <si>
    <t>r@6+6#Mf#8N9</t>
  </si>
  <si>
    <t>sY8T$v2cM5+8</t>
  </si>
  <si>
    <t>Paisley</t>
  </si>
  <si>
    <t>paisley.swanson</t>
  </si>
  <si>
    <t>G3t#7g@q4m8$</t>
  </si>
  <si>
    <t>N8h9#J#3#ZvC</t>
  </si>
  <si>
    <t>erika.andersen</t>
  </si>
  <si>
    <t>b@Z@x6c4v8@f</t>
  </si>
  <si>
    <t>I5q7$L$V2g@5</t>
  </si>
  <si>
    <t>Erika</t>
  </si>
  <si>
    <t>Ronnie</t>
  </si>
  <si>
    <t>ronnie.mann</t>
  </si>
  <si>
    <t>XL+3$N5Q9@3R</t>
  </si>
  <si>
    <t>G9Kz4@4#4xQ@</t>
  </si>
  <si>
    <t>angie.shaw</t>
  </si>
  <si>
    <t>H#v@L6Lc#5H+</t>
  </si>
  <si>
    <t>bQ$mP$J5X@7$</t>
  </si>
  <si>
    <t>dominick.stein</t>
  </si>
  <si>
    <t>M4V6+h9T9@5R</t>
  </si>
  <si>
    <t>F2@bP4cM4$C+</t>
  </si>
  <si>
    <t>zoe.pittman</t>
  </si>
  <si>
    <t>x7d+D2$cYm3W</t>
  </si>
  <si>
    <t>LU7h$U+4q7t8</t>
  </si>
  <si>
    <t>Zoe</t>
  </si>
  <si>
    <t>John</t>
  </si>
  <si>
    <t>john.patterson</t>
  </si>
  <si>
    <t>zP$8U2#9$gL$</t>
  </si>
  <si>
    <t>a$z#q@Zm7+2x</t>
  </si>
  <si>
    <t>G5#W4Yo+E@m9</t>
  </si>
  <si>
    <t>U9nId3#4iW5Q</t>
  </si>
  <si>
    <t>benito.duke</t>
  </si>
  <si>
    <t>Benito</t>
  </si>
  <si>
    <t>S+oUgTq#s#X6</t>
  </si>
  <si>
    <t>FG$5Q@L$8f@p</t>
  </si>
  <si>
    <t>ryleigh.price</t>
  </si>
  <si>
    <t>e$pSmM#6DeD@</t>
  </si>
  <si>
    <t>AS5Q@cFuD4@6</t>
  </si>
  <si>
    <t>lou.delacruz</t>
  </si>
  <si>
    <t>Lou</t>
  </si>
  <si>
    <t>gTq6e@b9o4V6</t>
  </si>
  <si>
    <t>tZd7v2r6Wi2Q</t>
  </si>
  <si>
    <t>gilberto.choi</t>
  </si>
  <si>
    <t>Gilberto</t>
  </si>
  <si>
    <t>nB5IuHg8i7Zi</t>
  </si>
  <si>
    <t>QI5#u@DePe4r</t>
  </si>
  <si>
    <t>W3h+z$j$6uF@</t>
  </si>
  <si>
    <t>nC$9$2Rh6#4Z</t>
  </si>
  <si>
    <t>wilson.decker</t>
  </si>
  <si>
    <t>Wilson</t>
  </si>
  <si>
    <t>QZ6oW6@2a#sW</t>
  </si>
  <si>
    <t>W3@tX@G3hE9i</t>
  </si>
  <si>
    <t>angelina.myers</t>
  </si>
  <si>
    <t>Angelina</t>
  </si>
  <si>
    <t>r5e4X#G#YgK2</t>
  </si>
  <si>
    <t>N8r+H9t7$U9z</t>
  </si>
  <si>
    <t>Z9d+Ft5@t$8p</t>
  </si>
  <si>
    <t>h+wXb8Uf+YkT</t>
  </si>
  <si>
    <t>P6g7Q+iY2P#7</t>
  </si>
  <si>
    <t>N$Y#8H5@yC$S</t>
  </si>
  <si>
    <t>leroy.bryan</t>
  </si>
  <si>
    <t>celia.wade</t>
  </si>
  <si>
    <t>Celia</t>
  </si>
  <si>
    <t>YFi@bN+Q6X@s</t>
  </si>
  <si>
    <t>p#K$Y$4En@a@</t>
  </si>
  <si>
    <t>JT6+Q3R#Kb+6</t>
  </si>
  <si>
    <t>s4z#5+3m7C6+</t>
  </si>
  <si>
    <t>Rosalyn</t>
  </si>
  <si>
    <t>rosalyn.ramos</t>
  </si>
  <si>
    <t>sherri.andrews</t>
  </si>
  <si>
    <t>Sherri</t>
  </si>
  <si>
    <t>A#y4$G#A@H#s</t>
  </si>
  <si>
    <t>wLvL@3U+g3#5</t>
  </si>
  <si>
    <t>jaime.pitts</t>
  </si>
  <si>
    <t>S6A8k7M@2+b7</t>
  </si>
  <si>
    <t>x$T#3+S8A#U+</t>
  </si>
  <si>
    <t>b@5Qe6M5Ab5$</t>
  </si>
  <si>
    <t>hJ@s3kM+c#W@</t>
  </si>
  <si>
    <t>dominic.vega</t>
  </si>
  <si>
    <t>Dominic</t>
  </si>
  <si>
    <t>Armand</t>
  </si>
  <si>
    <t>armand.greene</t>
  </si>
  <si>
    <t>dPz9Ap5+Ew#V</t>
  </si>
  <si>
    <t>SM7+j#aV5d2g</t>
  </si>
  <si>
    <t>uG$t#D$NoW2i</t>
  </si>
  <si>
    <t>t@9N+K$E$b8r</t>
  </si>
  <si>
    <t>Austin</t>
  </si>
  <si>
    <t>austin.monroe</t>
  </si>
  <si>
    <t>felicia.brennan</t>
  </si>
  <si>
    <t>kBk#r#5C3fDj</t>
  </si>
  <si>
    <t>bUhQ8@s8@f$d</t>
  </si>
  <si>
    <t>Felicia</t>
  </si>
  <si>
    <t>FXe6@wU$g6+j</t>
  </si>
  <si>
    <t>LQ5h#w+uP8@v</t>
  </si>
  <si>
    <t>C@5n+2CmA8Xp</t>
  </si>
  <si>
    <t>oA3o#Nn4m@p6</t>
  </si>
  <si>
    <t>aileen.church</t>
  </si>
  <si>
    <t>Aileen</t>
  </si>
  <si>
    <t>Alta</t>
  </si>
  <si>
    <t>alta.johnston</t>
  </si>
  <si>
    <t>DF3a3+4#C+6r</t>
  </si>
  <si>
    <t>J$X@8u$a2tL6</t>
  </si>
  <si>
    <t>Ruben</t>
  </si>
  <si>
    <t>ruben.jennings</t>
  </si>
  <si>
    <t>s7y+u#7+g#b4</t>
  </si>
  <si>
    <t>Z#Ak3A5s8+V2</t>
  </si>
  <si>
    <t>brennan.gregory</t>
  </si>
  <si>
    <t>E7a#y$I+6#fH</t>
  </si>
  <si>
    <t>A3Cc@b+hC$2+</t>
  </si>
  <si>
    <t>y+3+6$8F$iN@</t>
  </si>
  <si>
    <t>F5A9QsK2X3+L</t>
  </si>
  <si>
    <t>A+4b7B+5@U8z</t>
  </si>
  <si>
    <t>Z2f2rJx9@e7+</t>
  </si>
  <si>
    <t>Allyson</t>
  </si>
  <si>
    <t>allyson.camacho</t>
  </si>
  <si>
    <t>Dante</t>
  </si>
  <si>
    <t>dante.andrade</t>
  </si>
  <si>
    <t>S@W@C#B@6V8P</t>
  </si>
  <si>
    <t>S@Rc9vR5U+yS</t>
  </si>
  <si>
    <t>johnathon.ochoa</t>
  </si>
  <si>
    <t>Johnathon</t>
  </si>
  <si>
    <t>w8@PrW3$SaT+</t>
  </si>
  <si>
    <t>a8f8N+I$8v8K</t>
  </si>
  <si>
    <t>t@d4$6g#E#Q3</t>
  </si>
  <si>
    <t>A@wW$R2a6@W+</t>
  </si>
  <si>
    <t>Kevin</t>
  </si>
  <si>
    <t>kevin.chen</t>
  </si>
  <si>
    <t>Frieda</t>
  </si>
  <si>
    <t>frieda.rosales</t>
  </si>
  <si>
    <t>PP9CgHt4LrK$</t>
  </si>
  <si>
    <t>T$7#w8o8E$2D</t>
  </si>
  <si>
    <t>jack.hale</t>
  </si>
  <si>
    <t>m@b2s@H#gZh4</t>
  </si>
  <si>
    <t>K7Gj7o6Sq2$6</t>
  </si>
  <si>
    <t>Jack</t>
  </si>
  <si>
    <t>t@P5+bB8z#5+</t>
  </si>
  <si>
    <t>IK$G3V@Y7V6Z</t>
  </si>
  <si>
    <t>patsy.galloway</t>
  </si>
  <si>
    <t>Patsy</t>
  </si>
  <si>
    <t>JWc2#d+M8P5r</t>
  </si>
  <si>
    <t>H+4vF+8Bi7S9</t>
  </si>
  <si>
    <t>byron.wheeler</t>
  </si>
  <si>
    <t>r3$wU+9+C$Yh</t>
  </si>
  <si>
    <t>LKx4i#7aSt8n</t>
  </si>
  <si>
    <t>angeline.yates</t>
  </si>
  <si>
    <t>W#w+jM@7r#W#</t>
  </si>
  <si>
    <t>bZ9u8Z3p3I4t</t>
  </si>
  <si>
    <t>melba.bolton</t>
  </si>
  <si>
    <t>JJo3XhQ3$x4C</t>
  </si>
  <si>
    <t>R3#Yv#oN6dR$</t>
  </si>
  <si>
    <t>davion.bowen</t>
  </si>
  <si>
    <t>C+7+S6Ik#L$A</t>
  </si>
  <si>
    <t>u2d7$6uS8+q#</t>
  </si>
  <si>
    <t>LV7q4jQ3#7y4</t>
  </si>
  <si>
    <t>x@3K+4Cf$8@P</t>
  </si>
  <si>
    <t>virgil.glenn</t>
  </si>
  <si>
    <t>QV+2@9v$3@J9</t>
  </si>
  <si>
    <t>w7Rw#3A4@EoM</t>
  </si>
  <si>
    <t>kristy.knapp</t>
  </si>
  <si>
    <t>b8S6z$L2m$8S</t>
  </si>
  <si>
    <t>k9@D#h9wN4d+</t>
  </si>
  <si>
    <t>amos.shannon</t>
  </si>
  <si>
    <t>A#7#uA5m$5#m</t>
  </si>
  <si>
    <t>Z7@i$8F9Z@Rv</t>
  </si>
  <si>
    <t>andres.mcfarland</t>
  </si>
  <si>
    <t>M#R@mX7@Rb7z</t>
  </si>
  <si>
    <t>RQ#Z6VeH@4$3</t>
  </si>
  <si>
    <t>lynette.rollins</t>
  </si>
  <si>
    <t>T+r$4j$Um+U8</t>
  </si>
  <si>
    <t>C@e@c@3He9Vz</t>
  </si>
  <si>
    <t>GH8E4V$c+Sw@</t>
  </si>
  <si>
    <t>N#6@6@I6U#Tf</t>
  </si>
  <si>
    <t>joesph.farley</t>
  </si>
  <si>
    <t>ladonna.mcintyre</t>
  </si>
  <si>
    <t>uQw5@2o3Uf$s</t>
  </si>
  <si>
    <t>x5q$j5+9j$3L</t>
  </si>
  <si>
    <t>sanford.caldwell</t>
  </si>
  <si>
    <t>t5@j#u+H+6Id</t>
  </si>
  <si>
    <t>N$fM@F$5W+Rm</t>
  </si>
  <si>
    <t>maggie.branch</t>
  </si>
  <si>
    <t>MV#fH9Zz@R#A</t>
  </si>
  <si>
    <t>j$2F9J2$q#C#</t>
  </si>
  <si>
    <t>rusty.sherman</t>
  </si>
  <si>
    <t>F9a5$6M7ToK$</t>
  </si>
  <si>
    <t>T$M6c$4G#c#6</t>
  </si>
  <si>
    <t>aniyah.ballard</t>
  </si>
  <si>
    <t>M#t8t#3@M7C6</t>
  </si>
  <si>
    <t>G2+An5F+4v#L</t>
  </si>
  <si>
    <t>A$6#Z$X8$C8+</t>
  </si>
  <si>
    <t>y3#X5mE5@g#r</t>
  </si>
  <si>
    <t>dayton.mccarthy</t>
  </si>
  <si>
    <t>iZ4@x@9K4cF#</t>
  </si>
  <si>
    <t>p@E5Q+h$Dg@K</t>
  </si>
  <si>
    <t>riley.huerta</t>
  </si>
  <si>
    <t>K5+v+Px8TrL+</t>
  </si>
  <si>
    <t>Q$8c6e+7Y6$M</t>
  </si>
  <si>
    <t>giovanni.banks</t>
  </si>
  <si>
    <t>G3u+r#c6t@7@</t>
  </si>
  <si>
    <t>M@a@5$7x#R7g</t>
  </si>
  <si>
    <t>g$d$i@U7xT6+</t>
  </si>
  <si>
    <t>BCx+5@o3Ab+F</t>
  </si>
  <si>
    <t>phillip.arellano</t>
  </si>
  <si>
    <t>b@3u3@G2jXg+</t>
  </si>
  <si>
    <t>K$ePx3+4#hP4</t>
  </si>
  <si>
    <t>bertha.donovan</t>
  </si>
  <si>
    <t>E7+8oX@jW2s#</t>
  </si>
  <si>
    <t>xK@B#MzUv$3@</t>
  </si>
  <si>
    <t>fF$dApAd#z7C</t>
  </si>
  <si>
    <t>G5Z2$e5+9Y#3</t>
  </si>
  <si>
    <t>romeo.garza</t>
  </si>
  <si>
    <t>s+Yh#6XzN6@q</t>
  </si>
  <si>
    <t>b7TjWw@bD#Q6</t>
  </si>
  <si>
    <t>D$sTa@e8I8b6</t>
  </si>
  <si>
    <t>oWe#3Va7#hW#</t>
  </si>
  <si>
    <t>loren.brooks</t>
  </si>
  <si>
    <t>cruz.mercer</t>
  </si>
  <si>
    <t>RF+J@h6Y+Pv7</t>
  </si>
  <si>
    <t>pYi+4P$gJ4#6</t>
  </si>
  <si>
    <t>Y5#s4$2F8@4b</t>
  </si>
  <si>
    <t>GH7mB7$WeD2H</t>
  </si>
  <si>
    <t>noah.hurley</t>
  </si>
  <si>
    <t>maya.wagner</t>
  </si>
  <si>
    <t>S8#v9#J@5$jG</t>
  </si>
  <si>
    <t>kKo@V#2w#K9a</t>
  </si>
  <si>
    <t>donna.kerr</t>
  </si>
  <si>
    <t>UJ7D9C8n@G8v</t>
  </si>
  <si>
    <t>LB+b5F2J2Cn+</t>
  </si>
  <si>
    <t>z7@L@cW3C9t6</t>
  </si>
  <si>
    <t>n7f3Zw5j7H9Y</t>
  </si>
  <si>
    <t>ariana.henderson</t>
  </si>
  <si>
    <t>S8bD$V3+7z+f</t>
  </si>
  <si>
    <t>d#Bp8#s@vV@R</t>
  </si>
  <si>
    <t>mary.osborne</t>
  </si>
  <si>
    <t>B+Ki#3Sq$Q2@</t>
  </si>
  <si>
    <t>g+3Uc@7$P#N$</t>
  </si>
  <si>
    <t>Mary</t>
  </si>
  <si>
    <t>Ariana</t>
  </si>
  <si>
    <t>Donna</t>
  </si>
  <si>
    <t>Maya</t>
  </si>
  <si>
    <t>Noah</t>
  </si>
  <si>
    <t>Loren</t>
  </si>
  <si>
    <t>Cruz</t>
  </si>
  <si>
    <t>Romeo</t>
  </si>
  <si>
    <t>Bertha</t>
  </si>
  <si>
    <t>Phillip</t>
  </si>
  <si>
    <t>Giovanni</t>
  </si>
  <si>
    <t>Riley</t>
  </si>
  <si>
    <t>Dayton</t>
  </si>
  <si>
    <t>Aniyah</t>
  </si>
  <si>
    <t>Rusty</t>
  </si>
  <si>
    <t>Maggie</t>
  </si>
  <si>
    <t>Sanford</t>
  </si>
  <si>
    <t>Ladonna</t>
  </si>
  <si>
    <t>Joesph</t>
  </si>
  <si>
    <t>Lynette</t>
  </si>
  <si>
    <t>Andres</t>
  </si>
  <si>
    <t>Amos</t>
  </si>
  <si>
    <t>Kristy</t>
  </si>
  <si>
    <t>Virgil</t>
  </si>
  <si>
    <t>Angeline</t>
  </si>
  <si>
    <t>Melba</t>
  </si>
  <si>
    <t>Davion</t>
  </si>
  <si>
    <t>Scorpionbowl</t>
  </si>
  <si>
    <t>Savage</t>
  </si>
  <si>
    <t>Parker</t>
  </si>
  <si>
    <t>Schmitt</t>
  </si>
  <si>
    <t>Stanton</t>
  </si>
  <si>
    <t>Rivers</t>
  </si>
  <si>
    <t>Cowan</t>
  </si>
  <si>
    <t>Miller</t>
  </si>
  <si>
    <t>Ewing</t>
  </si>
  <si>
    <t>Edna</t>
  </si>
  <si>
    <t>Donte</t>
  </si>
  <si>
    <t>Harry</t>
  </si>
  <si>
    <t>Carrie</t>
  </si>
  <si>
    <t>Christi</t>
  </si>
  <si>
    <t>Hugo</t>
  </si>
  <si>
    <t>Aron</t>
  </si>
  <si>
    <t>Webster</t>
  </si>
  <si>
    <t>Roy</t>
  </si>
  <si>
    <t>Dianne</t>
  </si>
  <si>
    <t>Presley</t>
  </si>
  <si>
    <t>Willard</t>
  </si>
  <si>
    <t>Shelia</t>
  </si>
  <si>
    <t>Gwen</t>
  </si>
  <si>
    <t>Beard</t>
  </si>
  <si>
    <t>Atkins</t>
  </si>
  <si>
    <t>Mcmahon</t>
  </si>
  <si>
    <t>Kemp</t>
  </si>
  <si>
    <t>Hailey</t>
  </si>
  <si>
    <t>Freeman</t>
  </si>
  <si>
    <t>Ashley</t>
  </si>
  <si>
    <t>Rita</t>
  </si>
  <si>
    <t>Emilee</t>
  </si>
  <si>
    <t>Macdonald</t>
  </si>
  <si>
    <t>Mae</t>
  </si>
  <si>
    <t>Lauryn</t>
  </si>
  <si>
    <t>Landen</t>
  </si>
  <si>
    <t>Mohammed</t>
  </si>
  <si>
    <t>Kristin</t>
  </si>
  <si>
    <t>Sheri</t>
  </si>
  <si>
    <t>Meghan</t>
  </si>
  <si>
    <t>Phyllis</t>
  </si>
  <si>
    <t>Selena</t>
  </si>
  <si>
    <t>Jacqueline</t>
  </si>
  <si>
    <t>Woodward</t>
  </si>
  <si>
    <t>Crane</t>
  </si>
  <si>
    <t>Warner</t>
  </si>
  <si>
    <t>Tyler</t>
  </si>
  <si>
    <t>Summers</t>
  </si>
  <si>
    <t>Neal</t>
  </si>
  <si>
    <t>Charles</t>
  </si>
  <si>
    <t>Paige</t>
  </si>
  <si>
    <t>Poole</t>
  </si>
  <si>
    <t>Easton</t>
  </si>
  <si>
    <t>Vasquez</t>
  </si>
  <si>
    <t>Matthews</t>
  </si>
  <si>
    <t>Hutchinson</t>
  </si>
  <si>
    <t>Dickerson</t>
  </si>
  <si>
    <t>Nicholson</t>
  </si>
  <si>
    <t>Saunders</t>
  </si>
  <si>
    <t>Torres</t>
  </si>
  <si>
    <t>Fields</t>
  </si>
  <si>
    <t>Rivera</t>
  </si>
  <si>
    <t>Laurence</t>
  </si>
  <si>
    <t>Natalie</t>
  </si>
  <si>
    <t>Jessie</t>
  </si>
  <si>
    <t>Nancy</t>
  </si>
  <si>
    <t>Adelaide</t>
  </si>
  <si>
    <t>Jeffry</t>
  </si>
  <si>
    <t>Kobe</t>
  </si>
  <si>
    <t>Essie</t>
  </si>
  <si>
    <t>Bean</t>
  </si>
  <si>
    <t>Booker</t>
  </si>
  <si>
    <t>Chambers</t>
  </si>
  <si>
    <t>Bishop</t>
  </si>
  <si>
    <t>Carney</t>
  </si>
  <si>
    <t>Ho</t>
  </si>
  <si>
    <t>Tara</t>
  </si>
  <si>
    <t>Jenna</t>
  </si>
  <si>
    <t>Jazmin</t>
  </si>
  <si>
    <t>Cuevas</t>
  </si>
  <si>
    <t>Mccall</t>
  </si>
  <si>
    <t>Bridges</t>
  </si>
  <si>
    <t>Haley</t>
  </si>
  <si>
    <t>Freddy</t>
  </si>
  <si>
    <t>Frank</t>
  </si>
  <si>
    <t>Markus</t>
  </si>
  <si>
    <t>Valenzuela</t>
  </si>
  <si>
    <t>James</t>
  </si>
  <si>
    <t>Bass</t>
  </si>
  <si>
    <t>Roberto</t>
  </si>
  <si>
    <t>Velasquez</t>
  </si>
  <si>
    <t>Kirby</t>
  </si>
  <si>
    <t>Braden</t>
  </si>
  <si>
    <t>Carroll</t>
  </si>
  <si>
    <t>Fernandez</t>
  </si>
  <si>
    <t>Nichole</t>
  </si>
  <si>
    <t>Jennie</t>
  </si>
  <si>
    <t>Ted</t>
  </si>
  <si>
    <t>Rowan</t>
  </si>
  <si>
    <t>Tristen</t>
  </si>
  <si>
    <t>Abby</t>
  </si>
  <si>
    <t>Carmella</t>
  </si>
  <si>
    <t>Luna</t>
  </si>
  <si>
    <t>Sweeney</t>
  </si>
  <si>
    <t>Elliott</t>
  </si>
  <si>
    <t>Montoya</t>
  </si>
  <si>
    <t>Weeks</t>
  </si>
  <si>
    <t>Alonzo</t>
  </si>
  <si>
    <t>Mcdonald</t>
  </si>
  <si>
    <t>Santana</t>
  </si>
  <si>
    <t>Damion</t>
  </si>
  <si>
    <t>Sofia</t>
  </si>
  <si>
    <t>Trujillo</t>
  </si>
  <si>
    <t>Livingston</t>
  </si>
  <si>
    <t>Kaylee</t>
  </si>
  <si>
    <t>Stella</t>
  </si>
  <si>
    <t>Herrera</t>
  </si>
  <si>
    <t>Robertson</t>
  </si>
  <si>
    <t>Jeanette</t>
  </si>
  <si>
    <t>Ida</t>
  </si>
  <si>
    <t>Padilla</t>
  </si>
  <si>
    <t>Deleon</t>
  </si>
  <si>
    <t>Royce</t>
  </si>
  <si>
    <t>Kate</t>
  </si>
  <si>
    <t>Fox</t>
  </si>
  <si>
    <t>Israel</t>
  </si>
  <si>
    <t>Lester</t>
  </si>
  <si>
    <t xml:space="preserve">Neal </t>
  </si>
  <si>
    <t>Holloway</t>
  </si>
  <si>
    <t>Alexa</t>
  </si>
  <si>
    <t>Rachael</t>
  </si>
  <si>
    <t>Elmer</t>
  </si>
  <si>
    <t>Erica</t>
  </si>
  <si>
    <t>Lorrie</t>
  </si>
  <si>
    <t>Zackery</t>
  </si>
  <si>
    <t>Julie</t>
  </si>
  <si>
    <t>Paul</t>
  </si>
  <si>
    <t>Cox</t>
  </si>
  <si>
    <t>Mcmillan</t>
  </si>
  <si>
    <t>Castaneda</t>
  </si>
  <si>
    <t>Cameron</t>
  </si>
  <si>
    <t>Molina</t>
  </si>
  <si>
    <t>Ramirez</t>
  </si>
  <si>
    <t>Ahmad</t>
  </si>
  <si>
    <t>Makenzie</t>
  </si>
  <si>
    <t>Jacobson</t>
  </si>
  <si>
    <t>Morton</t>
  </si>
  <si>
    <t>Colt</t>
  </si>
  <si>
    <t>Junior</t>
  </si>
  <si>
    <t>Julianne</t>
  </si>
  <si>
    <t>Kris</t>
  </si>
  <si>
    <t>Erick</t>
  </si>
  <si>
    <t>Barrett</t>
  </si>
  <si>
    <t>Joseph</t>
  </si>
  <si>
    <t>Mcdowell</t>
  </si>
  <si>
    <t>Santos</t>
  </si>
  <si>
    <t>Watkins</t>
  </si>
  <si>
    <t>Mccann</t>
  </si>
  <si>
    <t>Aaliyah</t>
  </si>
  <si>
    <t>Carson</t>
  </si>
  <si>
    <t>Kristen</t>
  </si>
  <si>
    <t>Trinity</t>
  </si>
  <si>
    <t>Tanner</t>
  </si>
  <si>
    <t>Tony</t>
  </si>
  <si>
    <t>Twofang</t>
  </si>
  <si>
    <t>Moss</t>
  </si>
  <si>
    <t>Delores</t>
  </si>
  <si>
    <t>Denny</t>
  </si>
  <si>
    <t>Sean</t>
  </si>
  <si>
    <t>Nadine</t>
  </si>
  <si>
    <t>Antonia</t>
  </si>
  <si>
    <t>Reba</t>
  </si>
  <si>
    <t>Sam</t>
  </si>
  <si>
    <t>Pam</t>
  </si>
  <si>
    <t>Tucker</t>
  </si>
  <si>
    <t>Arias</t>
  </si>
  <si>
    <t>Chase</t>
  </si>
  <si>
    <t>Lela</t>
  </si>
  <si>
    <t>Espinoza</t>
  </si>
  <si>
    <t>Nikolas</t>
  </si>
  <si>
    <t>Mason</t>
  </si>
  <si>
    <t>Mcdaniel</t>
  </si>
  <si>
    <t>Edmond</t>
  </si>
  <si>
    <t>Jefferson</t>
  </si>
  <si>
    <t>Debbie</t>
  </si>
  <si>
    <t>Chandler</t>
  </si>
  <si>
    <t>Griffin</t>
  </si>
  <si>
    <t>Jordan</t>
  </si>
  <si>
    <t>Janie</t>
  </si>
  <si>
    <t>Murray</t>
  </si>
  <si>
    <t>Osborn</t>
  </si>
  <si>
    <t>Landry</t>
  </si>
  <si>
    <t>Mills</t>
  </si>
  <si>
    <t>Eaton</t>
  </si>
  <si>
    <t>Mcgee</t>
  </si>
  <si>
    <t>Coleman</t>
  </si>
  <si>
    <t>Wallace</t>
  </si>
  <si>
    <t>Jones</t>
  </si>
  <si>
    <t>Victoria</t>
  </si>
  <si>
    <t>Lenore</t>
  </si>
  <si>
    <t>Mollie</t>
  </si>
  <si>
    <t>Jackson</t>
  </si>
  <si>
    <t>Will</t>
  </si>
  <si>
    <t>Watts</t>
  </si>
  <si>
    <t>Novak</t>
  </si>
  <si>
    <t>Hunt</t>
  </si>
  <si>
    <t>Christensen</t>
  </si>
  <si>
    <t>Thornton</t>
  </si>
  <si>
    <t>Maxwell</t>
  </si>
  <si>
    <t>Cole</t>
  </si>
  <si>
    <t>Joshua</t>
  </si>
  <si>
    <t>Wiley</t>
  </si>
  <si>
    <t>Rashad</t>
  </si>
  <si>
    <t>Colton</t>
  </si>
  <si>
    <t>Bella</t>
  </si>
  <si>
    <t>Jan</t>
  </si>
  <si>
    <t>Evan</t>
  </si>
  <si>
    <t>Leona</t>
  </si>
  <si>
    <t>Homer</t>
  </si>
  <si>
    <t>August</t>
  </si>
  <si>
    <t>Alejandra</t>
  </si>
  <si>
    <t>Demetrius</t>
  </si>
  <si>
    <t>Collin</t>
  </si>
  <si>
    <t>Corey</t>
  </si>
  <si>
    <t>Jordyn</t>
  </si>
  <si>
    <t>Montgomery</t>
  </si>
  <si>
    <t>Aguilar</t>
  </si>
  <si>
    <t>Cummings</t>
  </si>
  <si>
    <t>Snyder</t>
  </si>
  <si>
    <t>Hughes</t>
  </si>
  <si>
    <t>Earl</t>
  </si>
  <si>
    <t>Raymond</t>
  </si>
  <si>
    <t>Valdez</t>
  </si>
  <si>
    <t>Stephens</t>
  </si>
  <si>
    <t>Darius</t>
  </si>
  <si>
    <t>Katelyn</t>
  </si>
  <si>
    <t>Brayden</t>
  </si>
  <si>
    <t>Conner</t>
  </si>
  <si>
    <t>Alina</t>
  </si>
  <si>
    <t>Tevin</t>
  </si>
  <si>
    <t>Jarod</t>
  </si>
  <si>
    <t>Erma</t>
  </si>
  <si>
    <t>Claudette</t>
  </si>
  <si>
    <t>Ila</t>
  </si>
  <si>
    <t>Wendell</t>
  </si>
  <si>
    <t>Josh</t>
  </si>
  <si>
    <t>Archie</t>
  </si>
  <si>
    <t>Fisher</t>
  </si>
  <si>
    <t>Roberts</t>
  </si>
  <si>
    <t>Silva</t>
  </si>
  <si>
    <t>Dickson</t>
  </si>
  <si>
    <t>Parrish</t>
  </si>
  <si>
    <t>Ora</t>
  </si>
  <si>
    <t>Misty</t>
  </si>
  <si>
    <t>Destiny</t>
  </si>
  <si>
    <t>Rena</t>
  </si>
  <si>
    <t>Luke</t>
  </si>
  <si>
    <t>Ava</t>
  </si>
  <si>
    <t>Efrain</t>
  </si>
  <si>
    <t>Strong</t>
  </si>
  <si>
    <t>Marsh</t>
  </si>
  <si>
    <t>Carr</t>
  </si>
  <si>
    <t>Oneill</t>
  </si>
  <si>
    <t>Pham</t>
  </si>
  <si>
    <t>Richmond</t>
  </si>
  <si>
    <t>Sondra</t>
  </si>
  <si>
    <t>Daniel</t>
  </si>
  <si>
    <t>Marie</t>
  </si>
  <si>
    <t>Jodi</t>
  </si>
  <si>
    <t>Chelsey</t>
  </si>
  <si>
    <t>Tom</t>
  </si>
  <si>
    <t>Hunter</t>
  </si>
  <si>
    <t>Mccormick</t>
  </si>
  <si>
    <t>Nixon</t>
  </si>
  <si>
    <t>Hoover</t>
  </si>
  <si>
    <t>Stafford</t>
  </si>
  <si>
    <t>Eileen</t>
  </si>
  <si>
    <t>Kolton</t>
  </si>
  <si>
    <t>Grayson</t>
  </si>
  <si>
    <t>Eli</t>
  </si>
  <si>
    <t>Cheyenne</t>
  </si>
  <si>
    <t>Mahoney</t>
  </si>
  <si>
    <t>Dorsey</t>
  </si>
  <si>
    <t>Gould</t>
  </si>
  <si>
    <t>Richards</t>
  </si>
  <si>
    <t>Mcpherson</t>
  </si>
  <si>
    <t>Nguyen</t>
  </si>
  <si>
    <t>Wilkerson</t>
  </si>
  <si>
    <t>Barker</t>
  </si>
  <si>
    <t>Randolph</t>
  </si>
  <si>
    <t>Jerome</t>
  </si>
  <si>
    <t>Lonnie</t>
  </si>
  <si>
    <t>Cesar</t>
  </si>
  <si>
    <t>Ashleigh</t>
  </si>
  <si>
    <t>Michael</t>
  </si>
  <si>
    <t>Whitney</t>
  </si>
  <si>
    <t>Tracey</t>
  </si>
  <si>
    <t>Phoebe</t>
  </si>
  <si>
    <t>Poisonous</t>
  </si>
  <si>
    <t>Shah</t>
  </si>
  <si>
    <t>Lucia</t>
  </si>
  <si>
    <t>Rickey</t>
  </si>
  <si>
    <t>Ellie</t>
  </si>
  <si>
    <t>Della</t>
  </si>
  <si>
    <t>Nathaniel</t>
  </si>
  <si>
    <t>Kyle</t>
  </si>
  <si>
    <t>Billie</t>
  </si>
  <si>
    <t>Ashlynn</t>
  </si>
  <si>
    <t>Jeanne</t>
  </si>
  <si>
    <t>Campbell</t>
  </si>
  <si>
    <t>Massey</t>
  </si>
  <si>
    <t>Evans</t>
  </si>
  <si>
    <t>Spears</t>
  </si>
  <si>
    <t>Mejia</t>
  </si>
  <si>
    <t>Weaver</t>
  </si>
  <si>
    <t>Garland</t>
  </si>
  <si>
    <t>Dennis</t>
  </si>
  <si>
    <t>Aaron</t>
  </si>
  <si>
    <t>Estes</t>
  </si>
  <si>
    <t>Ellison</t>
  </si>
  <si>
    <t>Pierce</t>
  </si>
  <si>
    <t>jarod.anderson</t>
  </si>
  <si>
    <t>w@A2Y$W@w9Qc</t>
  </si>
  <si>
    <t>vN#o@2Z9$P#q</t>
  </si>
  <si>
    <t>W$D$5+4a5N#L</t>
  </si>
  <si>
    <t>A+Ru+S@uJ$6#</t>
  </si>
  <si>
    <t>hugo.parrish</t>
  </si>
  <si>
    <t>YC$q#Gp#I7+L</t>
  </si>
  <si>
    <t>J2+9hA9p3G7h</t>
  </si>
  <si>
    <t>erma.dickson</t>
  </si>
  <si>
    <t>N4I2L7+4eZ4@</t>
  </si>
  <si>
    <t>p6@8b5g@LgPk</t>
  </si>
  <si>
    <t>claudette.silva</t>
  </si>
  <si>
    <t>sX4+V5k$k6W+</t>
  </si>
  <si>
    <t>YB#6e7p+7$4f</t>
  </si>
  <si>
    <t>ila.roberts</t>
  </si>
  <si>
    <t>CW+9D@h$T6+G</t>
  </si>
  <si>
    <t>xE@6+kJg4+b#</t>
  </si>
  <si>
    <t>wendell.bolton</t>
  </si>
  <si>
    <t>v+TcV+H$k+y8</t>
  </si>
  <si>
    <t>g7#7f5$f4zH7</t>
  </si>
  <si>
    <t>josh.conner</t>
  </si>
  <si>
    <t>cV7kV8E#n$n7</t>
  </si>
  <si>
    <t>IM3FsZ#Ls#Z@</t>
  </si>
  <si>
    <t>archie.fisher</t>
  </si>
  <si>
    <t>x@Ij+X#F6@2$</t>
  </si>
  <si>
    <t>gU2uWfA9f5@v</t>
  </si>
  <si>
    <t>Q7a9tIgZa@6C</t>
  </si>
  <si>
    <t>r@A+2+8jB8n#</t>
  </si>
  <si>
    <t>u9@C$g$5X@t$</t>
  </si>
  <si>
    <t>j$2u@2Yp7@f3</t>
  </si>
  <si>
    <t>jerome.randolph</t>
  </si>
  <si>
    <t>oBj6It@3C#5y</t>
  </si>
  <si>
    <t>wNcQ6+K2@Ho4</t>
  </si>
  <si>
    <t>lonnie.barker</t>
  </si>
  <si>
    <t>cLp@hVq$SpCk</t>
  </si>
  <si>
    <t>V6nJ#X5t9W3e</t>
  </si>
  <si>
    <t>cesar.wilkerson</t>
  </si>
  <si>
    <t>c3GfIc7g#f@U</t>
  </si>
  <si>
    <t>p2t5E$B9+U5M</t>
  </si>
  <si>
    <t>jaime.ballard</t>
  </si>
  <si>
    <t>X#jDpH+2w#X#</t>
  </si>
  <si>
    <t>QI+8wP2+9r6@</t>
  </si>
  <si>
    <t>ashleigh.nguyen</t>
  </si>
  <si>
    <t>J#6ZpF#8@9uC</t>
  </si>
  <si>
    <t>w2r#rMr@5+6B</t>
  </si>
  <si>
    <t>michael.mcpherson</t>
  </si>
  <si>
    <t>Y$o$2@N6u+8+</t>
  </si>
  <si>
    <t>q4$oJsG2J@7h</t>
  </si>
  <si>
    <t>whitney.richards</t>
  </si>
  <si>
    <t>d2N6oV+o$t$2</t>
  </si>
  <si>
    <t>JM9zJ2Bn4+x@</t>
  </si>
  <si>
    <t>tracey.stanton</t>
  </si>
  <si>
    <t>V7#Ce2z#T5+6</t>
  </si>
  <si>
    <t>gJ#d@3@cL6@9</t>
  </si>
  <si>
    <t>v+z#V8$y@9zM</t>
  </si>
  <si>
    <t>jF$h+C$4A$5Q</t>
  </si>
  <si>
    <t>allyson.joyce</t>
  </si>
  <si>
    <t>cheyenne.willis</t>
  </si>
  <si>
    <t>YX8g$M9yP$3S</t>
  </si>
  <si>
    <t>oM8@3W#9+sK+</t>
  </si>
  <si>
    <t>LZi9w+7o6sX+</t>
  </si>
  <si>
    <t>y+2Z3WjF+A5P</t>
  </si>
  <si>
    <t>eli.colon</t>
  </si>
  <si>
    <t>oNq8u9X@2S5I</t>
  </si>
  <si>
    <t>o$8BcRu6$8q$</t>
  </si>
  <si>
    <t>grayson.mahoney</t>
  </si>
  <si>
    <t>S5V$T+q3oBp3</t>
  </si>
  <si>
    <t>B5A2Vv#Vk$2c</t>
  </si>
  <si>
    <t>BUpWgC9#n#Po</t>
  </si>
  <si>
    <t>EUjGj+N$J2y9</t>
  </si>
  <si>
    <t>kolton.dorsey</t>
  </si>
  <si>
    <t>W#2z7#g7+3k8</t>
  </si>
  <si>
    <t>A7x5#N$F@7Y#</t>
  </si>
  <si>
    <t>HTj6cY3iN2p4</t>
  </si>
  <si>
    <t>c3V+mQ@9eAc5</t>
  </si>
  <si>
    <t>lauren.bowen</t>
  </si>
  <si>
    <t>w#C2$y6#D$8t</t>
  </si>
  <si>
    <t>b4z3$9#t5h6t</t>
  </si>
  <si>
    <t>james.duncan</t>
  </si>
  <si>
    <t>D2c7fKh4U4Vz</t>
  </si>
  <si>
    <t>L#Q5@Rp+R5+8</t>
  </si>
  <si>
    <t>eileen.gould</t>
  </si>
  <si>
    <t>CFn3+5g9R6+X</t>
  </si>
  <si>
    <t>b9E#H#oQ9d4$</t>
  </si>
  <si>
    <t>julianne.delacruz</t>
  </si>
  <si>
    <t>Z#8ZyD4y8F@s</t>
  </si>
  <si>
    <t>dN$P4HrTj9#x</t>
  </si>
  <si>
    <t>aaron.estes</t>
  </si>
  <si>
    <t>PJ5K+8m@r6Y#</t>
  </si>
  <si>
    <t>A+N$6s5Cr#8$</t>
  </si>
  <si>
    <t>dennis.ellison</t>
  </si>
  <si>
    <t>nEbSu4L#aP8k</t>
  </si>
  <si>
    <t>u3fU$4e@Uu3M</t>
  </si>
  <si>
    <t>rVw$6#6+cY@S</t>
  </si>
  <si>
    <t>W#c#j@R2U@q9</t>
  </si>
  <si>
    <t>garland.pierce</t>
  </si>
  <si>
    <t>z$w4S9#V6D@r</t>
  </si>
  <si>
    <t>NP5d9#4@tKu8</t>
  </si>
  <si>
    <t>jeanne.whitney</t>
  </si>
  <si>
    <t>nUc+N+9P#7d+</t>
  </si>
  <si>
    <t>E$I9bI#e#B5$</t>
  </si>
  <si>
    <t>ashlynn.lowe</t>
  </si>
  <si>
    <t>p$6N@N$R@w@Q</t>
  </si>
  <si>
    <t>I$qJz$r#8iX$</t>
  </si>
  <si>
    <t>gracie.campbell</t>
  </si>
  <si>
    <t>g+4Ea3k#a#W9</t>
  </si>
  <si>
    <t>y$4Bk+g2B5qE</t>
  </si>
  <si>
    <t>billie.massey</t>
  </si>
  <si>
    <t>sD8h6L+F3#o@</t>
  </si>
  <si>
    <t>k5#h9Vx9X+a5</t>
  </si>
  <si>
    <t>kyle.caldwell</t>
  </si>
  <si>
    <t>BI$w2w7AjD#K</t>
  </si>
  <si>
    <t>q#6$jVj@g4uA</t>
  </si>
  <si>
    <t>sean.evans</t>
  </si>
  <si>
    <t>J@2w5@e@6G#J</t>
  </si>
  <si>
    <t>M+d#2#3kU$Re</t>
  </si>
  <si>
    <t>nathaniel.meadows</t>
  </si>
  <si>
    <t>C4q4Pq@r7QrL</t>
  </si>
  <si>
    <t>EQ$8#7pP6J#j</t>
  </si>
  <si>
    <t>della.spears</t>
  </si>
  <si>
    <t>M#j@7#S#5+pU</t>
  </si>
  <si>
    <t>sE6u3+4#Q9C2</t>
  </si>
  <si>
    <t>erica.mejia</t>
  </si>
  <si>
    <t>g4$L8$8@Jq3$</t>
  </si>
  <si>
    <t>nK+j+7v$7v@v</t>
  </si>
  <si>
    <t>F@m3FdBi$Zb9</t>
  </si>
  <si>
    <t>o@dN+XjM6$3n</t>
  </si>
  <si>
    <t>ellie.banks</t>
  </si>
  <si>
    <t>w5G4E#8Uk7c9</t>
  </si>
  <si>
    <t>e9H8+i4k6f$D</t>
  </si>
  <si>
    <t>b#p$3j9@TaK@</t>
  </si>
  <si>
    <t>u$5#Ek6GwR$J</t>
  </si>
  <si>
    <t>rickey.weaver</t>
  </si>
  <si>
    <t>melinda.shah</t>
  </si>
  <si>
    <t>p+g$i8+Y@6Z5</t>
  </si>
  <si>
    <t>PH5kDhKt9I@h</t>
  </si>
  <si>
    <t>lucia.horn</t>
  </si>
  <si>
    <t>P$7T6@8cVh6x</t>
  </si>
  <si>
    <t>B#KcLj@u4G@t</t>
  </si>
  <si>
    <t>phoebe.poisonous</t>
  </si>
  <si>
    <t>z7F7$3cT#5wC</t>
  </si>
  <si>
    <t>k3Q3I5@s@hMi</t>
  </si>
  <si>
    <t>RQ#9@k$gD2J9</t>
  </si>
  <si>
    <t>U5a4F5$uTkM#</t>
  </si>
  <si>
    <t>tom.hunter</t>
  </si>
  <si>
    <t>y$9@2@6i$rQ@</t>
  </si>
  <si>
    <t>iZf6@c2#kF7a</t>
  </si>
  <si>
    <t>chelsey.chase</t>
  </si>
  <si>
    <t>YAh$G$e2Ad@8</t>
  </si>
  <si>
    <t>B2@s4+tV2TpR</t>
  </si>
  <si>
    <t>preston.osborne</t>
  </si>
  <si>
    <t>S7$n3@3+M9iB</t>
  </si>
  <si>
    <t>e2mR@K@dY@6Q</t>
  </si>
  <si>
    <t>jodi.mccormick</t>
  </si>
  <si>
    <t>w9C$uM$w9P3L</t>
  </si>
  <si>
    <t>i8RxZ7@g$D+s</t>
  </si>
  <si>
    <t>marie.lozano</t>
  </si>
  <si>
    <t>n@R@8@u8w@n3</t>
  </si>
  <si>
    <t>uZ5@Z@2+2yL4</t>
  </si>
  <si>
    <t>daniel.nixon</t>
  </si>
  <si>
    <t>v#v3Y+S$u8vU</t>
  </si>
  <si>
    <t>eQ@Du8bX+4i4</t>
  </si>
  <si>
    <t>will.jefferson</t>
  </si>
  <si>
    <t>gCg9@b3Mb7C6</t>
  </si>
  <si>
    <t>gR7+g@8$5r9+</t>
  </si>
  <si>
    <t>sondra.hoover</t>
  </si>
  <si>
    <t>vSs9E2v+N+9b</t>
  </si>
  <si>
    <t>d2+k6+5$5+kU</t>
  </si>
  <si>
    <t>arlene.stafford</t>
  </si>
  <si>
    <t>G4pSsK$J5oQ@</t>
  </si>
  <si>
    <t>t3$Nt3#a7c$T</t>
  </si>
  <si>
    <t>efrain.strong</t>
  </si>
  <si>
    <t>e5L7j@V6sY2c</t>
  </si>
  <si>
    <t>eA+t9K@4#4$p</t>
  </si>
  <si>
    <t>ava.weber</t>
  </si>
  <si>
    <t>h#L$RwX2GxU@</t>
  </si>
  <si>
    <t>r$P4f8#s5#M6</t>
  </si>
  <si>
    <t>luke.marsh</t>
  </si>
  <si>
    <t>a6jZ+5q6cUp2</t>
  </si>
  <si>
    <t>tT6o6A5L@4@q</t>
  </si>
  <si>
    <t>bryan.carr</t>
  </si>
  <si>
    <t>f2a+5c#Y6uI$</t>
  </si>
  <si>
    <t>U#W$e6Bf+6$A</t>
  </si>
  <si>
    <t>rena.cochran</t>
  </si>
  <si>
    <t>qWc3M#PkQuT9</t>
  </si>
  <si>
    <t>H9T5j5+c4c6D</t>
  </si>
  <si>
    <t>destiny.oneill</t>
  </si>
  <si>
    <t>W#5Pz$Qh@3+6</t>
  </si>
  <si>
    <t>uX+4R8#dB$Q9</t>
  </si>
  <si>
    <t>misty.pham</t>
  </si>
  <si>
    <t>b#c$L5$4@9$L</t>
  </si>
  <si>
    <t>H#Je$z8Bv8Zr</t>
  </si>
  <si>
    <t>ora.richmond</t>
  </si>
  <si>
    <t>QW$3#q$3S7+p</t>
  </si>
  <si>
    <t>A3Z+B5wZ@L8T</t>
  </si>
  <si>
    <t>ZW@DnE7#s@5R</t>
  </si>
  <si>
    <t>vJ@MqNp+X9E9</t>
  </si>
  <si>
    <t>kW$j2Kx+8#2+</t>
  </si>
  <si>
    <t>QTz$U7+k7B#8</t>
  </si>
  <si>
    <t>darius.calderon</t>
  </si>
  <si>
    <t>t$gUuLo$t$eP</t>
  </si>
  <si>
    <t>bAi@u7w#2$xB</t>
  </si>
  <si>
    <t>Calderon</t>
  </si>
  <si>
    <t>katelyn.benjamin</t>
  </si>
  <si>
    <t>JT+mQ2S7fB6@</t>
  </si>
  <si>
    <t>C@K$R2+yR@3y</t>
  </si>
  <si>
    <t>brayden.stephens</t>
  </si>
  <si>
    <t>TL@L+7S9W#9z</t>
  </si>
  <si>
    <t>w#4$v3v+w3+L</t>
  </si>
  <si>
    <t>conner.ho</t>
  </si>
  <si>
    <t>o5N6QgDnHr#3</t>
  </si>
  <si>
    <t>g+RcJ4$x5@e$</t>
  </si>
  <si>
    <t>ZW8iY+6@P#D7</t>
  </si>
  <si>
    <t>Q#E$P6Wk+Ku9</t>
  </si>
  <si>
    <t>alina.santana</t>
  </si>
  <si>
    <t>GL6HzH#aKe6w</t>
  </si>
  <si>
    <t>u#x2#5tN#jD#</t>
  </si>
  <si>
    <t>tevin.valdez</t>
  </si>
  <si>
    <t>b$p2eDc#W9#G</t>
  </si>
  <si>
    <t>S+T7N5q#8@h4</t>
  </si>
  <si>
    <t>earl.raymond</t>
  </si>
  <si>
    <t>W4#8#TeYb$I6</t>
  </si>
  <si>
    <t>t5t$2x#I5E3q</t>
  </si>
  <si>
    <t>jordyn.montgomery</t>
  </si>
  <si>
    <t>C@9M5+E$X$q#</t>
  </si>
  <si>
    <t>q8jBa5M8MeV+</t>
  </si>
  <si>
    <t>corey.aguilar</t>
  </si>
  <si>
    <t>t7f7o+w$J3u2</t>
  </si>
  <si>
    <t>VNm9He$QyS6J</t>
  </si>
  <si>
    <t>collin.lowery</t>
  </si>
  <si>
    <t>x$w9t#z4p@6W</t>
  </si>
  <si>
    <t>J+vVdR7#c#s$</t>
  </si>
  <si>
    <t>k@mQs9$dI#8$</t>
  </si>
  <si>
    <t>TE3$z6+S6RgP</t>
  </si>
  <si>
    <t>q7Qz9cT+M#7Z</t>
  </si>
  <si>
    <t>bMw9K$5Pg$I#</t>
  </si>
  <si>
    <t>demetrius.cummings</t>
  </si>
  <si>
    <t>T9$8@G$r8e2U</t>
  </si>
  <si>
    <t>QA4@9yY$iYc+</t>
  </si>
  <si>
    <t>alejandra.zamora</t>
  </si>
  <si>
    <t>Q7t6Zc#2#4B7</t>
  </si>
  <si>
    <t>j+r7c5Ve$5m#</t>
  </si>
  <si>
    <t>august.donaldson</t>
  </si>
  <si>
    <t>FBq+E4X$X5+j</t>
  </si>
  <si>
    <t>FQ@Q+Na#5$a$</t>
  </si>
  <si>
    <t>B4Wc3$H$Sk9r</t>
  </si>
  <si>
    <t>S$6x#Z9B2YcW</t>
  </si>
  <si>
    <t>homer.snyder</t>
  </si>
  <si>
    <t>P6+E9f$T@j4B</t>
  </si>
  <si>
    <t>o9$f2F$V2h#8</t>
  </si>
  <si>
    <t>leona.hughes</t>
  </si>
  <si>
    <t>h$y+v#BvAz6$</t>
  </si>
  <si>
    <t>w$4X7q#7+5R+</t>
  </si>
  <si>
    <t>evan.henderson</t>
  </si>
  <si>
    <t>RX+L7w5Sr6n+</t>
  </si>
  <si>
    <t>LB2$m7Ag8G#7</t>
  </si>
  <si>
    <t>stella.herrera</t>
  </si>
  <si>
    <t>e@x$jC$5Rf3m</t>
  </si>
  <si>
    <t>PAt7@9q$6#J$</t>
  </si>
  <si>
    <t>jeanette.robertson</t>
  </si>
  <si>
    <t>b+9#3B#9FcT$</t>
  </si>
  <si>
    <t>e#2$q4tX#aDx</t>
  </si>
  <si>
    <t>ida.padilla</t>
  </si>
  <si>
    <t>QM@SxI8$W4m8</t>
  </si>
  <si>
    <t>k2E6Jh+g$Iw#</t>
  </si>
  <si>
    <t>e5v$8V3+cF@b</t>
  </si>
  <si>
    <t>xWs5Tu8#3oXq</t>
  </si>
  <si>
    <t>r2M#j2+fHa+W</t>
  </si>
  <si>
    <t>j@5b3s+i2d@n</t>
  </si>
  <si>
    <t>royce.deleon</t>
  </si>
  <si>
    <t>jQ9N$gE5k+Iw</t>
  </si>
  <si>
    <t>m8Y4#g3GtH+x</t>
  </si>
  <si>
    <t>V5#y9HrC+4g@</t>
  </si>
  <si>
    <t>D@I2#2#6X8Tw</t>
  </si>
  <si>
    <t>kate.fox</t>
  </si>
  <si>
    <t>kari.monroe</t>
  </si>
  <si>
    <t>h#n8M9p2m3$8</t>
  </si>
  <si>
    <t>g9$6Jo5vY@A6</t>
  </si>
  <si>
    <t>israel.camacho</t>
  </si>
  <si>
    <t>w$8K$J+f2+H4</t>
  </si>
  <si>
    <t>G$g7#h$V#V3C</t>
  </si>
  <si>
    <t>neal.lester</t>
  </si>
  <si>
    <t>IFp4B#F$I3vW</t>
  </si>
  <si>
    <t>D$7@5I$u@8$5</t>
  </si>
  <si>
    <t>C3+6jZ@P+U#L</t>
  </si>
  <si>
    <t>J#7C8Vq6@KhR</t>
  </si>
  <si>
    <t>alexa.holloway</t>
  </si>
  <si>
    <t>E2$6#Qa9iRdY</t>
  </si>
  <si>
    <t>FS#K8F4tV8G#</t>
  </si>
  <si>
    <t>rachael.cameron</t>
  </si>
  <si>
    <t>i#ZeDz$Q$c2@</t>
  </si>
  <si>
    <t>h#a5#f5#Y+6q</t>
  </si>
  <si>
    <t>elmer.castaneda</t>
  </si>
  <si>
    <t>p2$b6N$3#B2+</t>
  </si>
  <si>
    <t>x@oT$3Hx6cN6</t>
  </si>
  <si>
    <t>erica.sheppard</t>
  </si>
  <si>
    <t>p6Xm#kZ5PqQd</t>
  </si>
  <si>
    <t>mW#2ToPd8#8N</t>
  </si>
  <si>
    <t>lorrie.mcmillan</t>
  </si>
  <si>
    <t>V#D$G3$6$f2#</t>
  </si>
  <si>
    <t>f$F#g6+W$2c4</t>
  </si>
  <si>
    <t>zackery.cox</t>
  </si>
  <si>
    <t>j3$7#I2@B@m+</t>
  </si>
  <si>
    <t>Y#A5M+i2L+8y</t>
  </si>
  <si>
    <t>julie.paul</t>
  </si>
  <si>
    <t>a3@7T#Z9w3v@</t>
  </si>
  <si>
    <t>YR#2PrY@Zq$U</t>
  </si>
  <si>
    <t>martin.decker</t>
  </si>
  <si>
    <t>KC9@p+9rUk$C</t>
  </si>
  <si>
    <t>kI#g9C#6b+Ln</t>
  </si>
  <si>
    <t>N#M9Xh7g#E3@</t>
  </si>
  <si>
    <t>c7S2j8hYiZ#q</t>
  </si>
  <si>
    <t>rodolfo.molina</t>
  </si>
  <si>
    <t>X9zQ5P4w3fNx</t>
  </si>
  <si>
    <t>K$7Fr$T8L@M3</t>
  </si>
  <si>
    <t>ahmad.ramirez</t>
  </si>
  <si>
    <t>G$J2#4@o8U5#</t>
  </si>
  <si>
    <t>oBv8a+8t8rM5</t>
  </si>
  <si>
    <t>makenzie.henderson</t>
  </si>
  <si>
    <t>h6Q+fIy8#6u@</t>
  </si>
  <si>
    <t>nK+3$8+9t$4r</t>
  </si>
  <si>
    <t>morton.jacobson</t>
  </si>
  <si>
    <t>K5C#f3+p8Lg+</t>
  </si>
  <si>
    <t>QV+FtM+6z6R$</t>
  </si>
  <si>
    <t>U3Ff7jW+d9+4</t>
  </si>
  <si>
    <t>BB@4Hy3xH3y4</t>
  </si>
  <si>
    <t>colt.bowen</t>
  </si>
  <si>
    <t>junior.kramer</t>
  </si>
  <si>
    <t>W@n9+C#u#Pn8</t>
  </si>
  <si>
    <t>p@6@i2c$E3C4</t>
  </si>
  <si>
    <t>julianne.rowland</t>
  </si>
  <si>
    <t>c3K2@f7H4#N#</t>
  </si>
  <si>
    <t>J6#R+x2+C9$p</t>
  </si>
  <si>
    <t>v+5GfX+MhQ@P</t>
  </si>
  <si>
    <t>w+3e4v9P@eDa</t>
  </si>
  <si>
    <t>kris.meadows</t>
  </si>
  <si>
    <t>z5$i#DeY#M2d</t>
  </si>
  <si>
    <t>R$2m8h4#P4j9</t>
  </si>
  <si>
    <t>p6$6v8oR@2R@</t>
  </si>
  <si>
    <t>n8+8#W6s$6pU</t>
  </si>
  <si>
    <t>erick.barrett</t>
  </si>
  <si>
    <t>tanner.joseph</t>
  </si>
  <si>
    <t>HB5$z$pS2zM#</t>
  </si>
  <si>
    <t>yE+X@E#4q8qG</t>
  </si>
  <si>
    <t>U9E@V$4S4p6i</t>
  </si>
  <si>
    <t>DPb$7@9$dIf4</t>
  </si>
  <si>
    <t>i5W@D4+Kk@I+</t>
  </si>
  <si>
    <t>W#5Jf$Zu8Ay4</t>
  </si>
  <si>
    <t>P@U3h7+kBk4H</t>
  </si>
  <si>
    <t>L9F4@h7j@5q@</t>
  </si>
  <si>
    <t>trinity.mcdowell</t>
  </si>
  <si>
    <t>UX2kIj9#7@9B</t>
  </si>
  <si>
    <t>W5s6+o6#P6cB</t>
  </si>
  <si>
    <t>N9$8+s4$MvJ$</t>
  </si>
  <si>
    <t>xT3#a$3$gLr#</t>
  </si>
  <si>
    <t>kirsten.santos</t>
  </si>
  <si>
    <t>rVv6W5F#I$Tn</t>
  </si>
  <si>
    <t>a#7f9@K+6F4f</t>
  </si>
  <si>
    <t>maya.watkins</t>
  </si>
  <si>
    <t>H6t3e4A$4vQ+</t>
  </si>
  <si>
    <t>QR$H+M9+C2#F</t>
  </si>
  <si>
    <t>carson.rojas</t>
  </si>
  <si>
    <t>D+o7YvZ+4i#H</t>
  </si>
  <si>
    <t>a2@I#4Mg+P@B</t>
  </si>
  <si>
    <t>aaliyah.mccann</t>
  </si>
  <si>
    <t>F5B9K@U9c7T9</t>
  </si>
  <si>
    <t>PC$f9$U+ZkF8</t>
  </si>
  <si>
    <t>tony.twofang</t>
  </si>
  <si>
    <t>g+t6#8$dT+Uk</t>
  </si>
  <si>
    <t>R$j4tW+3k9m8</t>
  </si>
  <si>
    <t>p6Gt+9$7M$Ah</t>
  </si>
  <si>
    <t>N7+s4P3+X#a+</t>
  </si>
  <si>
    <t>nadine.simon</t>
  </si>
  <si>
    <t>R4+9vD$p+Cj+</t>
  </si>
  <si>
    <t>x#8QhEjZ$8tF</t>
  </si>
  <si>
    <t>U+Xf$P8M@8pN</t>
  </si>
  <si>
    <t>K7E9T6a2@A3d</t>
  </si>
  <si>
    <t>DC#F4S4F+ySh</t>
  </si>
  <si>
    <t>kA@SyQ3+6W+5</t>
  </si>
  <si>
    <t>sean.rodriguez</t>
  </si>
  <si>
    <t>YC9P7I#p$9y$</t>
  </si>
  <si>
    <t>J#W3k9C+GsW#</t>
  </si>
  <si>
    <t>zQo#3d+4mG@Q</t>
  </si>
  <si>
    <t>r#o@Qj@5$eG#</t>
  </si>
  <si>
    <t>denny.moss</t>
  </si>
  <si>
    <t>F5RcWfQ#f#Kn</t>
  </si>
  <si>
    <t>M@V@2$m8yX6Y</t>
  </si>
  <si>
    <t>LJwJoL6#7q7P</t>
  </si>
  <si>
    <t>R4w$Ai3+2jGu</t>
  </si>
  <si>
    <t>delores.vasquez</t>
  </si>
  <si>
    <t>e5L+2@i@A#In</t>
  </si>
  <si>
    <t>g3+6C7+Qz8V9</t>
  </si>
  <si>
    <t>glen.bass</t>
  </si>
  <si>
    <t>xK4aL5E$9fV2</t>
  </si>
  <si>
    <t>U7Kp+7o@g@B+</t>
  </si>
  <si>
    <t>v@E+X5B7Gt+s</t>
  </si>
  <si>
    <t>tD8S8$2c+m5G</t>
  </si>
  <si>
    <t>antonia.salinas</t>
  </si>
  <si>
    <t>W4Vk$pVu+6@P</t>
  </si>
  <si>
    <t>L3k7w$G8#9Pc</t>
  </si>
  <si>
    <t>A6+7u@x+E9K+</t>
  </si>
  <si>
    <t>zV2sX7$F$s5o</t>
  </si>
  <si>
    <t>reba.chase</t>
  </si>
  <si>
    <t>elva.arias</t>
  </si>
  <si>
    <t>MGfLz+F5x$t@</t>
  </si>
  <si>
    <t>IY@4C5m+8G#C</t>
  </si>
  <si>
    <t>H+a7$6Q@a3U@</t>
  </si>
  <si>
    <t>I$7vB$JyQj$D</t>
  </si>
  <si>
    <t>k6#5r@z@nXzV</t>
  </si>
  <si>
    <t>fN7Mm4+x$E@x</t>
  </si>
  <si>
    <t>bonita.roy</t>
  </si>
  <si>
    <t>sam.reynolds</t>
  </si>
  <si>
    <t>I7#s5i9M9@3i</t>
  </si>
  <si>
    <t>vLs#w+E+6$i8</t>
  </si>
  <si>
    <t>pam.tucker</t>
  </si>
  <si>
    <t>BV@rR+8$5#hH</t>
  </si>
  <si>
    <t>KE2R9k9S@9Pn</t>
  </si>
  <si>
    <t>S7#7$3@pWgW6</t>
  </si>
  <si>
    <t>F8hL6M@Rt4cP</t>
  </si>
  <si>
    <t>lela.espinoza</t>
  </si>
  <si>
    <t>G$Ha$w7@8S#j</t>
  </si>
  <si>
    <t>n@w#r+W5$b$S</t>
  </si>
  <si>
    <t>k3Nh@9p7@9w@</t>
  </si>
  <si>
    <t>D+d2+3@U8e5#</t>
  </si>
  <si>
    <t>nikolas.mason</t>
  </si>
  <si>
    <t>aM#S@8gYv2Ux</t>
  </si>
  <si>
    <t>D7#6#z7tLz$R</t>
  </si>
  <si>
    <t>edmond.mcdaniel</t>
  </si>
  <si>
    <t>rL@N#2HrX+D@</t>
  </si>
  <si>
    <t>N+x$gG7fW$9#</t>
  </si>
  <si>
    <t>paul.jefferson</t>
  </si>
  <si>
    <t>m7q@T9a9#9t2</t>
  </si>
  <si>
    <t>J3gD+2w@I5@d</t>
  </si>
  <si>
    <t>u2@9R#e4#x7o</t>
  </si>
  <si>
    <t>A4q$wEc$B#A5</t>
  </si>
  <si>
    <t>debbie.mills</t>
  </si>
  <si>
    <t>d@g@P$N+2S$U</t>
  </si>
  <si>
    <t>q#H+i5kM9H$X</t>
  </si>
  <si>
    <t>chandler.landry</t>
  </si>
  <si>
    <t>x+jE+9sE+T#W</t>
  </si>
  <si>
    <t>u$ZpJ#I7@3N9</t>
  </si>
  <si>
    <t>griffin.osborn</t>
  </si>
  <si>
    <t>aJ$6s7j+7+r@</t>
  </si>
  <si>
    <t>R+K$YnIx@q+e</t>
  </si>
  <si>
    <t>jordan.murray</t>
  </si>
  <si>
    <t>H$a#F9j@Cr#r</t>
  </si>
  <si>
    <t>IB@4#Y$e#5Df</t>
  </si>
  <si>
    <t>M3@Dz6K#7$M3</t>
  </si>
  <si>
    <t>n3A5mNm$k3+g</t>
  </si>
  <si>
    <t>janie.melendez</t>
  </si>
  <si>
    <t>a6@J8c#W+8#V</t>
  </si>
  <si>
    <t>iSm5@a#9R8#9</t>
  </si>
  <si>
    <t>TCc#yC5+s8#E</t>
  </si>
  <si>
    <t>D$h$m@NmDs$X</t>
  </si>
  <si>
    <t>G2@G8@t4s7L$</t>
  </si>
  <si>
    <t>U8@Uv5#3H@M4</t>
  </si>
  <si>
    <t>will.eaton</t>
  </si>
  <si>
    <t>QQ@j@s+5f7w6</t>
  </si>
  <si>
    <t>I+2H@f6j$8+L</t>
  </si>
  <si>
    <t>Y$6gF6g3h@a#</t>
  </si>
  <si>
    <t>j8H4@7+5@nT@</t>
  </si>
  <si>
    <t>jackson.mcgee</t>
  </si>
  <si>
    <t>xD+A#3x$7M@d</t>
  </si>
  <si>
    <t>o9C9KpF#v9fF</t>
  </si>
  <si>
    <t>FS7HqHxJ+s3d</t>
  </si>
  <si>
    <t>g5V5qSaKw@j6</t>
  </si>
  <si>
    <t>mollie.coleman</t>
  </si>
  <si>
    <t>lenore.wallace</t>
  </si>
  <si>
    <t>kL4@NiX3I3uK</t>
  </si>
  <si>
    <t>wU@E4+8Sb5#9</t>
  </si>
  <si>
    <t>victoria.jones</t>
  </si>
  <si>
    <t>iX7xZ9+3@Ti$</t>
  </si>
  <si>
    <t>PR5V@W4k@W9Q</t>
  </si>
  <si>
    <t>V+a$5j#5#dW9</t>
  </si>
  <si>
    <t>A7cN6o@3@fGb</t>
  </si>
  <si>
    <t>jan.levy</t>
  </si>
  <si>
    <t>d$T7M5S+3w@8</t>
  </si>
  <si>
    <t>G#D7BwH$Ho5W</t>
  </si>
  <si>
    <t>bella.watts</t>
  </si>
  <si>
    <t>H+3@7E7K$Xa#</t>
  </si>
  <si>
    <t>K3#Hr5m6I8aU</t>
  </si>
  <si>
    <t>colton.haney</t>
  </si>
  <si>
    <t>cI$4#gH8e+3#</t>
  </si>
  <si>
    <t>k5uK9@U5a7+2</t>
  </si>
  <si>
    <t>rose.novak</t>
  </si>
  <si>
    <t>k#2c#J3@NzBy</t>
  </si>
  <si>
    <t>H3$Sq6#f+uU+</t>
  </si>
  <si>
    <t>rashad.hunt</t>
  </si>
  <si>
    <t>i$v+zCjK@7Dx</t>
  </si>
  <si>
    <t>VXx9EgIe8g4P</t>
  </si>
  <si>
    <t>wiley.christensen</t>
  </si>
  <si>
    <t>PT$Ke+Q$q4@v</t>
  </si>
  <si>
    <t>CU#R9#3#w#s#</t>
  </si>
  <si>
    <t>joshua.thornton</t>
  </si>
  <si>
    <t>D7S9+s+2B#8#</t>
  </si>
  <si>
    <t>B$c+o7Z$8i6$</t>
  </si>
  <si>
    <t>s$m@j#B#4#5g</t>
  </si>
  <si>
    <t>R@a@k#Se2#5+</t>
  </si>
  <si>
    <t>cole.maxwell</t>
  </si>
  <si>
    <t>r+6+Fy8#2@o#</t>
  </si>
  <si>
    <t>TJ6vA@D5#h6U</t>
  </si>
  <si>
    <t>roberto.velasquez</t>
  </si>
  <si>
    <t>I@A2bY4T+wD2</t>
  </si>
  <si>
    <t>TK#bI2+2Q@vI</t>
  </si>
  <si>
    <t>braden.kirby</t>
  </si>
  <si>
    <t>a5C#tL#5#bN8</t>
  </si>
  <si>
    <t>r2W4YsD#qIu4</t>
  </si>
  <si>
    <t>carroll.fernandez</t>
  </si>
  <si>
    <t>z+Zm+f9X#E+3</t>
  </si>
  <si>
    <t>oPk3m8a7@iQ$</t>
  </si>
  <si>
    <t>UYa4h6@Hi4+M</t>
  </si>
  <si>
    <t>dZ@Q4A7i#4t6</t>
  </si>
  <si>
    <t>x$Mr7@8@7E@7</t>
  </si>
  <si>
    <t>Y4+Gs+E@wN8H</t>
  </si>
  <si>
    <t>nichole.weeks</t>
  </si>
  <si>
    <t>TS8hYsZy@2c8</t>
  </si>
  <si>
    <t>K+QfY$c5@f$4</t>
  </si>
  <si>
    <t>v$Nq+s4w+2fY</t>
  </si>
  <si>
    <t>p+a4J2M5N@M9</t>
  </si>
  <si>
    <t>jennie.montoya</t>
  </si>
  <si>
    <t>ted.elliott</t>
  </si>
  <si>
    <t>iXjT6+jK$wH#</t>
  </si>
  <si>
    <t>kT2s7#gV$7Z6</t>
  </si>
  <si>
    <t>rowan.sweeney</t>
  </si>
  <si>
    <t>U@7w4$a$2i5@</t>
  </si>
  <si>
    <t>E4#K6+5cAk+L</t>
  </si>
  <si>
    <t>tristen.gregory</t>
  </si>
  <si>
    <t>aPg@9Ue+5ReF</t>
  </si>
  <si>
    <t>MW@R+5tStYj@</t>
  </si>
  <si>
    <t>abby.sherman</t>
  </si>
  <si>
    <t>D#Z6Q+5Ty7F$</t>
  </si>
  <si>
    <t>CV2@8n#o9N+8</t>
  </si>
  <si>
    <t>carmella.luna</t>
  </si>
  <si>
    <t>J#6r$5y4$7e@</t>
  </si>
  <si>
    <t>T#T@gDqVxNp3</t>
  </si>
  <si>
    <t>g2T#z5S5T$Ac</t>
  </si>
  <si>
    <t>n4CqE$5$kZ8q</t>
  </si>
  <si>
    <t>alonzo.mcdonald</t>
  </si>
  <si>
    <t>J$J#4i#A$XyX</t>
  </si>
  <si>
    <t>yPw+Z8u#4@4m</t>
  </si>
  <si>
    <t>damion.santana</t>
  </si>
  <si>
    <t>j+vCs3xAv$e@</t>
  </si>
  <si>
    <t>ACtM$MsCu7+q</t>
  </si>
  <si>
    <t>eCeB7V6A7t9D</t>
  </si>
  <si>
    <t>s$c+7@U9XqV6</t>
  </si>
  <si>
    <t>A8t2a9R@G4#3</t>
  </si>
  <si>
    <t>CVn8#z$qZ$7M</t>
  </si>
  <si>
    <t>sofia.trujillo</t>
  </si>
  <si>
    <t>QYb$Z@Hq9u2m</t>
  </si>
  <si>
    <t>G+3T7xM6+s8m</t>
  </si>
  <si>
    <t>kaylee.carey</t>
  </si>
  <si>
    <t>N+q9+T5V2L9#</t>
  </si>
  <si>
    <t>jZw#PcZ#4#c4</t>
  </si>
  <si>
    <t>antoine.livingston</t>
  </si>
  <si>
    <t>r6X#Ur8N+S@2</t>
  </si>
  <si>
    <t>G+u$5+SkU7Vs</t>
  </si>
  <si>
    <t>kobe.chambers</t>
  </si>
  <si>
    <t>M$BjN7x@F3+W</t>
  </si>
  <si>
    <t>t$M@i+7G6#y5</t>
  </si>
  <si>
    <t>essie.booker</t>
  </si>
  <si>
    <t>t9vZo6mRv2jV</t>
  </si>
  <si>
    <t>W@Jq$Tt3@N7#</t>
  </si>
  <si>
    <t>v9@E9#6T8+2s</t>
  </si>
  <si>
    <t>x8p5+zXs+3@m</t>
  </si>
  <si>
    <t>leroy.bean</t>
  </si>
  <si>
    <t>n@H@5m#j9$o+</t>
  </si>
  <si>
    <t>dL$H8@m3#yH6</t>
  </si>
  <si>
    <t>davion.shaw</t>
  </si>
  <si>
    <t>B7z6Z2$7Tv+a</t>
  </si>
  <si>
    <t>R6L@u+6A6nK2</t>
  </si>
  <si>
    <t>L+7oT$ZqHh9+</t>
  </si>
  <si>
    <t>P4+2$Tb9u4n+</t>
  </si>
  <si>
    <t>jenna.bishop</t>
  </si>
  <si>
    <t>X$zS#2c2$6N2</t>
  </si>
  <si>
    <t>b$Z6$G4j8#tS</t>
  </si>
  <si>
    <t>Y9qX5Ff4@8h#</t>
  </si>
  <si>
    <t>tI3QnQ3q+Fu+</t>
  </si>
  <si>
    <t>emmett.carney</t>
  </si>
  <si>
    <t>ULn+3$P@S#a$</t>
  </si>
  <si>
    <t>r9dHw8rN@8o9</t>
  </si>
  <si>
    <t>tara.ho</t>
  </si>
  <si>
    <t>E8eY4S3xVf$d</t>
  </si>
  <si>
    <t>a9W+yU$9s4n@</t>
  </si>
  <si>
    <t>caitlyn.donovan</t>
  </si>
  <si>
    <t>RIc7$M@B+J3h</t>
  </si>
  <si>
    <t>w6g5@X@p@u#d</t>
  </si>
  <si>
    <t>jazmin.cuevas</t>
  </si>
  <si>
    <t>a5Zh$8c4Dx$x</t>
  </si>
  <si>
    <t>I$7$jJ6uQ@r@</t>
  </si>
  <si>
    <t>jonathon.mccall</t>
  </si>
  <si>
    <t>H4@E9EtS$3G#</t>
  </si>
  <si>
    <t>r4KqX6+I#MpK</t>
  </si>
  <si>
    <t>douglas.bridges</t>
  </si>
  <si>
    <t>hR4b@Ii#g@2#</t>
  </si>
  <si>
    <t>G7L4@e+I3@E7</t>
  </si>
  <si>
    <t>freddy.haley</t>
  </si>
  <si>
    <t>y+K2M@zWb6P#</t>
  </si>
  <si>
    <t>WK#HuSvN3#6g</t>
  </si>
  <si>
    <t>jeremy.goodman</t>
  </si>
  <si>
    <t>y+9#iGt4X#2#</t>
  </si>
  <si>
    <t>TR@Z#3Z$2$g7</t>
  </si>
  <si>
    <t>markus.frank</t>
  </si>
  <si>
    <t>A9#p@A3+W5C4</t>
  </si>
  <si>
    <t>JE5#Js@m7X+e</t>
  </si>
  <si>
    <t>ali.valenzuela</t>
  </si>
  <si>
    <t>bZ4#H@c#4Ie$</t>
  </si>
  <si>
    <t>DG9@5@iP@L+M</t>
  </si>
  <si>
    <t>esther.cochran</t>
  </si>
  <si>
    <t>xI5#4C2A4#G4</t>
  </si>
  <si>
    <t>T2+c@C5n$9Yy</t>
  </si>
  <si>
    <t>james.bass</t>
  </si>
  <si>
    <t>v5I#6+V9X+oX</t>
  </si>
  <si>
    <t>iU@Yu8tGhKnX</t>
  </si>
  <si>
    <t>sally.scorpionbowl</t>
  </si>
  <si>
    <t>WZ6aF6@6aS3e</t>
  </si>
  <si>
    <t>kRuD$eD@xIu@</t>
  </si>
  <si>
    <t>donovan.savage</t>
  </si>
  <si>
    <t>q5u@4dG3S$5g</t>
  </si>
  <si>
    <t>i5GkXx#oD6Hx</t>
  </si>
  <si>
    <t>aron.parker</t>
  </si>
  <si>
    <t>S+K5mQg@5T#s</t>
  </si>
  <si>
    <t>C4+w@o$m$L+q</t>
  </si>
  <si>
    <t>hugo.schmitt</t>
  </si>
  <si>
    <t>N6W6#CsEeP9$</t>
  </si>
  <si>
    <t>S8@5e7#8Bt2s</t>
  </si>
  <si>
    <t>clay.stanton</t>
  </si>
  <si>
    <t>s$W9P6#qSt@V</t>
  </si>
  <si>
    <t>U2C2Db2K$Tk+</t>
  </si>
  <si>
    <t>christi.barry</t>
  </si>
  <si>
    <t>sQ8V3#8$s9e2</t>
  </si>
  <si>
    <t>f+Vo8Z@Na8hI</t>
  </si>
  <si>
    <t>carrie.rivers</t>
  </si>
  <si>
    <t>oE5b9$VzGqK@</t>
  </si>
  <si>
    <t>qF$u6+8Sw7+t</t>
  </si>
  <si>
    <t>harry.cowan</t>
  </si>
  <si>
    <t>j+A+L4I6#Y$S</t>
  </si>
  <si>
    <t>R$4z#rTb#2$p</t>
  </si>
  <si>
    <t>benjamin.meadows</t>
  </si>
  <si>
    <t>YW3s5#w$P2Qj</t>
  </si>
  <si>
    <t>nX@U@e#Pi7@z</t>
  </si>
  <si>
    <t>sharon.ball</t>
  </si>
  <si>
    <t>B4Z6IdK9R#b#</t>
  </si>
  <si>
    <t>L6n$Dt7+w+3z</t>
  </si>
  <si>
    <t>edna.ewing</t>
  </si>
  <si>
    <t>c5e9@C@R2Z2#</t>
  </si>
  <si>
    <t>NC$h6I4Hr4R4</t>
  </si>
  <si>
    <t>donte.miller</t>
  </si>
  <si>
    <t>V7@7$2+n$T6x</t>
  </si>
  <si>
    <t>BQ6Y5I+i2X4D</t>
  </si>
  <si>
    <t>cathy.weber</t>
  </si>
  <si>
    <t>gR8+Bm6@4c6y</t>
  </si>
  <si>
    <t>e$5+3h2+4s9x</t>
  </si>
  <si>
    <t>roy.webster</t>
  </si>
  <si>
    <t>s#6@4rEy6Y@2</t>
  </si>
  <si>
    <t>J2Q3#L@m2jR$</t>
  </si>
  <si>
    <t>dianne.walter</t>
  </si>
  <si>
    <t>x+Mo9Z6@L6Aw</t>
  </si>
  <si>
    <t>t+N6Z@j5#8B$</t>
  </si>
  <si>
    <t>presley.kemp</t>
  </si>
  <si>
    <t>Y3m@5x#f3H@4</t>
  </si>
  <si>
    <t>R8+7s@d6uT$k</t>
  </si>
  <si>
    <t>ethel.mcmahon</t>
  </si>
  <si>
    <t>LJm#6Em#X$v9</t>
  </si>
  <si>
    <t>R5i6+U4@7+9c</t>
  </si>
  <si>
    <t>willard.atkins</t>
  </si>
  <si>
    <t>BB9+4wY+yZnA</t>
  </si>
  <si>
    <t>XFpA+9T6@P2C</t>
  </si>
  <si>
    <t>shelia.austin</t>
  </si>
  <si>
    <t>J8r+V$r3#n6p</t>
  </si>
  <si>
    <t>T2+U6uM+E6Ee</t>
  </si>
  <si>
    <t>gwen.beard</t>
  </si>
  <si>
    <t>vV9b@Q9W4M#2</t>
  </si>
  <si>
    <t>zA+wMiFnVaA+</t>
  </si>
  <si>
    <t>hailey.freeman</t>
  </si>
  <si>
    <t>v@R7C+3@G3@Q</t>
  </si>
  <si>
    <t>bZ8+T+Qj5+2t</t>
  </si>
  <si>
    <t>rita.ashley</t>
  </si>
  <si>
    <t>L4K6zY@sX#Z+</t>
  </si>
  <si>
    <t>tB+2uEm4Y+n$</t>
  </si>
  <si>
    <t>emilee.macdonald</t>
  </si>
  <si>
    <t>f4L3$b8+6+n5</t>
  </si>
  <si>
    <t>sC7Z@8X3+D5@</t>
  </si>
  <si>
    <t>mae.rojas</t>
  </si>
  <si>
    <t>gCfNp5j7Kw+x</t>
  </si>
  <si>
    <t>j@z$Cz@E4bR2</t>
  </si>
  <si>
    <t>bill.mercado</t>
  </si>
  <si>
    <t>k4+4$fG5@B2#</t>
  </si>
  <si>
    <t>I2bS3+wSoM@9</t>
  </si>
  <si>
    <t>lauryn.charles</t>
  </si>
  <si>
    <t>E+9$H+u+I2@W</t>
  </si>
  <si>
    <t>i@s#z@2GsH9s</t>
  </si>
  <si>
    <t>spencer.neal</t>
  </si>
  <si>
    <t>qYo5JnB#2w+k</t>
  </si>
  <si>
    <t>G@5$MaJ+9@S9</t>
  </si>
  <si>
    <t>landen.summers</t>
  </si>
  <si>
    <t>U9$6nG@C#g#5</t>
  </si>
  <si>
    <t>IM@9rG#e+Iw+</t>
  </si>
  <si>
    <t>mohammed.tyler</t>
  </si>
  <si>
    <t>m2o8j@D$oE5+</t>
  </si>
  <si>
    <t>I@b+f#3C2@P8</t>
  </si>
  <si>
    <t>kristin.decker</t>
  </si>
  <si>
    <t>q7u#D9$m+6@3</t>
  </si>
  <si>
    <t>F#uG9Zj6o5c$</t>
  </si>
  <si>
    <t>sheri.warner</t>
  </si>
  <si>
    <t>B#v7#FuU5#V8</t>
  </si>
  <si>
    <t>A+8C+Gb#7x9L</t>
  </si>
  <si>
    <t>meghan.crane</t>
  </si>
  <si>
    <t>UQr#n9Ut3#5w</t>
  </si>
  <si>
    <t>d4$t$9C2T@R#</t>
  </si>
  <si>
    <t>jacqueline.cisneros</t>
  </si>
  <si>
    <t>t7u2$KwFp3Qf</t>
  </si>
  <si>
    <t>c@m2a@3+7@I#</t>
  </si>
  <si>
    <t>phyllis.woodward</t>
  </si>
  <si>
    <t>J5yNf5Rc+5a7</t>
  </si>
  <si>
    <t>xT@JpRv#8Xj5</t>
  </si>
  <si>
    <t>selena.farmer</t>
  </si>
  <si>
    <t>B#y+u2c#9s$p</t>
  </si>
  <si>
    <t>A4Cd#9+Gy6kA</t>
  </si>
  <si>
    <t>skyler.lindsey</t>
  </si>
  <si>
    <t>x7#2$7a6M$Q+</t>
  </si>
  <si>
    <t>n$X8#4Tp2$B#</t>
  </si>
  <si>
    <t>emil.watson</t>
  </si>
  <si>
    <t>Y#2R2W4#J@Y9</t>
  </si>
  <si>
    <t>o7xC+jE+u+4@</t>
  </si>
  <si>
    <t>paige.poole</t>
  </si>
  <si>
    <t>a6zDo#w$vH+Q</t>
  </si>
  <si>
    <t>sFg3P#W+zPpR</t>
  </si>
  <si>
    <t>L+5$e#2b4$x4</t>
  </si>
  <si>
    <t>uX$C9C#6#c@8</t>
  </si>
  <si>
    <t>easton.vasquez</t>
  </si>
  <si>
    <t>kennedy.rowland</t>
  </si>
  <si>
    <t>v$7d4H$c+s#F</t>
  </si>
  <si>
    <t>U@8$B@f4Pd3J</t>
  </si>
  <si>
    <t>sheryl.zavala</t>
  </si>
  <si>
    <t>bHnL@4sW#e$u</t>
  </si>
  <si>
    <t>T@5uY#9N+L3$</t>
  </si>
  <si>
    <t>bettie.frye</t>
  </si>
  <si>
    <t>r@5V9Qm@C@vT</t>
  </si>
  <si>
    <t>I6K2X6u+X+o5</t>
  </si>
  <si>
    <t>charles.matthews</t>
  </si>
  <si>
    <t>sC$9B#Y#Z4$M</t>
  </si>
  <si>
    <t>n6Dr9Ds5#r#D</t>
  </si>
  <si>
    <t>jeffry.hutchinson</t>
  </si>
  <si>
    <t>p$7F2W5dVhN@</t>
  </si>
  <si>
    <t>UWq8+nT$I$4#</t>
  </si>
  <si>
    <t>adelaide.dickerson</t>
  </si>
  <si>
    <t>D@yM4#B6c+2B</t>
  </si>
  <si>
    <t>aT@7vAp3HmW6</t>
  </si>
  <si>
    <t>nancy.nicholson</t>
  </si>
  <si>
    <t>SD$G6$sQ5@4U</t>
  </si>
  <si>
    <t>s$7k@nL8q#3m</t>
  </si>
  <si>
    <t>jessie.saunders</t>
  </si>
  <si>
    <t>G$9#9Ho9u@A+</t>
  </si>
  <si>
    <t>K#3tG$K#7+7d</t>
  </si>
  <si>
    <t>sanford.torres</t>
  </si>
  <si>
    <t>S$b#X4I#n@Vm</t>
  </si>
  <si>
    <t>J$q7$V#s#rMn</t>
  </si>
  <si>
    <t>natalie.fields</t>
  </si>
  <si>
    <t>k8@Y@V$F#sZh</t>
  </si>
  <si>
    <t>j5p3oVh#wApF</t>
  </si>
  <si>
    <t>laurence.rivera</t>
  </si>
  <si>
    <t>u2Da#m#W+h@u</t>
  </si>
  <si>
    <t>e$D#tN@x@7y2</t>
  </si>
  <si>
    <t>SP45</t>
  </si>
  <si>
    <t>PG65</t>
  </si>
  <si>
    <t>YW65</t>
  </si>
  <si>
    <t>SP85</t>
  </si>
  <si>
    <t>GP41</t>
  </si>
  <si>
    <t>YW41</t>
  </si>
  <si>
    <t>SP41</t>
  </si>
  <si>
    <t>PG41</t>
  </si>
  <si>
    <t>GP61</t>
  </si>
  <si>
    <t>YW61</t>
  </si>
  <si>
    <t>SP61</t>
  </si>
  <si>
    <t>PG61</t>
  </si>
  <si>
    <t>GP62</t>
  </si>
  <si>
    <t>GP63</t>
  </si>
  <si>
    <t>GP64</t>
  </si>
  <si>
    <t>PG87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</si>
</sst>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 Light"/>
      <family val="2"/>
    </font>
    <font>
      <b/>
      <sz val="9"/>
      <color rgb="FFFFFFFF"/>
      <name val="Calibri"/>
    </font>
    <font>
      <b/>
      <sz val="10"/>
      <color rgb="FFC00000"/>
      <name val="Calibri"/>
      <family val="2"/>
      <scheme val="minor"/>
    </font>
    <font>
      <sz val="8"/>
      <color theme="1"/>
      <name val="Arial"/>
      <family val="2"/>
    </font>
    <font>
      <b/>
      <u/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1"/>
      <color rgb="FFFF993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0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31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indent="1"/>
    </xf>
    <xf numFmtId="0" fontId="0" fillId="7" borderId="1" xfId="0" applyFill="1" applyBorder="1"/>
    <xf numFmtId="0" fontId="0" fillId="7" borderId="1" xfId="0" applyFill="1" applyBorder="1" applyAlignment="1">
      <alignment horizontal="left" indent="1"/>
    </xf>
    <xf numFmtId="0" fontId="0" fillId="2" borderId="0" xfId="0" applyFill="1" applyAlignment="1">
      <alignment horizontal="left" indent="1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1" xfId="0" applyBorder="1"/>
    <xf numFmtId="0" fontId="3" fillId="6" borderId="0" xfId="0" applyFont="1" applyFill="1" applyAlignment="1">
      <alignment horizontal="center"/>
    </xf>
    <xf numFmtId="0" fontId="0" fillId="2" borderId="0" xfId="0" applyFill="1" applyBorder="1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 vertical="center" wrapText="1"/>
    </xf>
    <xf numFmtId="0" fontId="2" fillId="2" borderId="0" xfId="0" applyFont="1" applyFill="1"/>
    <xf numFmtId="0" fontId="8" fillId="2" borderId="0" xfId="0" applyFont="1" applyFill="1" applyAlignment="1">
      <alignment horizontal="left" indent="2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 wrapText="1" indent="1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7" borderId="0" xfId="0" applyFont="1" applyFill="1" applyAlignment="1">
      <alignment horizontal="centerContinuous"/>
    </xf>
    <xf numFmtId="0" fontId="4" fillId="8" borderId="0" xfId="0" applyFont="1" applyFill="1" applyAlignment="1">
      <alignment horizontal="centerContinuous"/>
    </xf>
    <xf numFmtId="0" fontId="4" fillId="10" borderId="3" xfId="0" applyFont="1" applyFill="1" applyBorder="1" applyAlignment="1">
      <alignment horizontal="centerContinuous"/>
    </xf>
    <xf numFmtId="0" fontId="4" fillId="10" borderId="4" xfId="0" applyFont="1" applyFill="1" applyBorder="1" applyAlignment="1">
      <alignment horizontal="centerContinuous"/>
    </xf>
    <xf numFmtId="0" fontId="4" fillId="10" borderId="5" xfId="0" applyFont="1" applyFill="1" applyBorder="1" applyAlignment="1">
      <alignment horizontal="centerContinuous"/>
    </xf>
    <xf numFmtId="0" fontId="4" fillId="10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49" fontId="2" fillId="2" borderId="0" xfId="0" applyNumberFormat="1" applyFont="1" applyFill="1" applyAlignment="1">
      <alignment wrapText="1"/>
    </xf>
    <xf numFmtId="0" fontId="9" fillId="2" borderId="8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11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13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10" fillId="1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 indent="1"/>
    </xf>
    <xf numFmtId="0" fontId="15" fillId="0" borderId="0" xfId="0" applyFont="1"/>
    <xf numFmtId="0" fontId="0" fillId="0" borderId="0" xfId="0" applyFont="1"/>
    <xf numFmtId="49" fontId="14" fillId="11" borderId="6" xfId="0" applyNumberFormat="1" applyFont="1" applyFill="1" applyBorder="1" applyAlignment="1">
      <alignment horizontal="center" vertical="center" wrapText="1"/>
    </xf>
    <xf numFmtId="49" fontId="14" fillId="11" borderId="10" xfId="0" applyNumberFormat="1" applyFont="1" applyFill="1" applyBorder="1" applyAlignment="1">
      <alignment horizontal="center" vertical="center" wrapText="1"/>
    </xf>
    <xf numFmtId="49" fontId="14" fillId="11" borderId="2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0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left" indent="1"/>
    </xf>
    <xf numFmtId="0" fontId="0" fillId="2" borderId="0" xfId="0" applyFont="1" applyFill="1" applyAlignment="1"/>
    <xf numFmtId="0" fontId="9" fillId="2" borderId="0" xfId="0" applyFont="1" applyFill="1" applyAlignment="1"/>
    <xf numFmtId="0" fontId="9" fillId="2" borderId="0" xfId="0" applyFont="1" applyFill="1" applyAlignment="1">
      <alignment horizontal="left" indent="1"/>
    </xf>
    <xf numFmtId="0" fontId="9" fillId="2" borderId="9" xfId="0" applyFont="1" applyFill="1" applyBorder="1" applyAlignment="1">
      <alignment horizontal="left" vertical="center" indent="1"/>
    </xf>
    <xf numFmtId="0" fontId="9" fillId="2" borderId="12" xfId="0" applyFont="1" applyFill="1" applyBorder="1" applyAlignment="1">
      <alignment horizontal="left" vertical="center" indent="1"/>
    </xf>
    <xf numFmtId="0" fontId="9" fillId="2" borderId="14" xfId="0" applyFont="1" applyFill="1" applyBorder="1" applyAlignment="1">
      <alignment horizontal="left" vertical="center" indent="1"/>
    </xf>
    <xf numFmtId="0" fontId="9" fillId="2" borderId="16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left" vertical="center" indent="1"/>
    </xf>
    <xf numFmtId="0" fontId="9" fillId="2" borderId="19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9" fillId="2" borderId="21" xfId="0" applyFont="1" applyFill="1" applyBorder="1" applyAlignment="1">
      <alignment horizontal="left" vertical="center" indent="1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2" borderId="24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10" fillId="12" borderId="12" xfId="0" applyFont="1" applyFill="1" applyBorder="1" applyAlignment="1">
      <alignment horizontal="left" vertical="center" wrapText="1" indent="1"/>
    </xf>
    <xf numFmtId="0" fontId="2" fillId="16" borderId="0" xfId="0" applyFont="1" applyFill="1"/>
    <xf numFmtId="0" fontId="8" fillId="16" borderId="0" xfId="0" applyFont="1" applyFill="1" applyAlignment="1">
      <alignment horizontal="left" indent="2"/>
    </xf>
    <xf numFmtId="0" fontId="0" fillId="16" borderId="0" xfId="0" applyFill="1"/>
    <xf numFmtId="0" fontId="8" fillId="16" borderId="0" xfId="0" applyFont="1" applyFill="1" applyAlignment="1">
      <alignment horizontal="left" indent="1"/>
    </xf>
    <xf numFmtId="0" fontId="9" fillId="16" borderId="0" xfId="0" applyFont="1" applyFill="1" applyAlignment="1"/>
    <xf numFmtId="0" fontId="9" fillId="16" borderId="0" xfId="0" applyFont="1" applyFill="1" applyAlignment="1">
      <alignment horizontal="left" indent="1"/>
    </xf>
    <xf numFmtId="0" fontId="10" fillId="16" borderId="0" xfId="0" applyFont="1" applyFill="1" applyAlignment="1">
      <alignment horizontal="left" wrapText="1" indent="1"/>
    </xf>
    <xf numFmtId="0" fontId="2" fillId="16" borderId="0" xfId="0" applyFont="1" applyFill="1" applyAlignment="1">
      <alignment horizontal="center"/>
    </xf>
    <xf numFmtId="0" fontId="16" fillId="17" borderId="25" xfId="0" applyFont="1" applyFill="1" applyBorder="1" applyAlignment="1">
      <alignment horizontal="center" vertical="center" wrapText="1" readingOrder="1"/>
    </xf>
    <xf numFmtId="0" fontId="16" fillId="17" borderId="26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8" fillId="0" borderId="0" xfId="0" applyFont="1" applyAlignment="1">
      <alignment vertical="center" wrapText="1" readingOrder="1"/>
    </xf>
    <xf numFmtId="0" fontId="18" fillId="0" borderId="0" xfId="0" applyFont="1" applyAlignment="1">
      <alignment horizontal="left" vertical="center" wrapText="1" readingOrder="1"/>
    </xf>
    <xf numFmtId="0" fontId="16" fillId="17" borderId="27" xfId="0" applyFont="1" applyFill="1" applyBorder="1" applyAlignment="1">
      <alignment horizontal="center" vertical="center" wrapText="1" readingOrder="1"/>
    </xf>
    <xf numFmtId="0" fontId="16" fillId="17" borderId="28" xfId="0" applyFont="1" applyFill="1" applyBorder="1" applyAlignment="1">
      <alignment horizontal="center" vertical="center" wrapText="1" readingOrder="1"/>
    </xf>
    <xf numFmtId="0" fontId="16" fillId="17" borderId="29" xfId="0" applyFont="1" applyFill="1" applyBorder="1" applyAlignment="1">
      <alignment horizontal="center" vertical="center" wrapText="1" readingOrder="1"/>
    </xf>
    <xf numFmtId="0" fontId="16" fillId="17" borderId="30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/>
    </xf>
    <xf numFmtId="0" fontId="22" fillId="15" borderId="0" xfId="0" applyFont="1" applyFill="1" applyBorder="1" applyAlignment="1">
      <alignment horizontal="center" vertical="center" wrapText="1" readingOrder="1"/>
    </xf>
    <xf numFmtId="0" fontId="18" fillId="0" borderId="0" xfId="0" applyFont="1" applyBorder="1" applyAlignment="1">
      <alignment vertical="center" wrapText="1" readingOrder="1"/>
    </xf>
    <xf numFmtId="0" fontId="0" fillId="0" borderId="0" xfId="0" applyBorder="1" applyAlignment="1">
      <alignment wrapText="1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vertical="center"/>
    </xf>
    <xf numFmtId="0" fontId="24" fillId="18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left" vertical="center"/>
    </xf>
    <xf numFmtId="0" fontId="24" fillId="8" borderId="0" xfId="0" applyFont="1" applyFill="1" applyAlignment="1">
      <alignment horizontal="center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6" fillId="2" borderId="0" xfId="0" applyFont="1" applyFill="1" applyAlignment="1">
      <alignment vertical="center"/>
    </xf>
    <xf numFmtId="0" fontId="24" fillId="10" borderId="3" xfId="0" applyFont="1" applyFill="1" applyBorder="1" applyAlignment="1">
      <alignment horizontal="centerContinuous" vertical="center"/>
    </xf>
    <xf numFmtId="0" fontId="24" fillId="10" borderId="4" xfId="0" applyFont="1" applyFill="1" applyBorder="1" applyAlignment="1">
      <alignment horizontal="centerContinuous" vertical="center"/>
    </xf>
    <xf numFmtId="0" fontId="24" fillId="10" borderId="5" xfId="0" applyFont="1" applyFill="1" applyBorder="1" applyAlignment="1">
      <alignment horizontal="centerContinuous" vertical="center"/>
    </xf>
    <xf numFmtId="0" fontId="27" fillId="2" borderId="0" xfId="0" applyFont="1" applyFill="1" applyAlignment="1">
      <alignment vertical="center"/>
    </xf>
    <xf numFmtId="0" fontId="28" fillId="3" borderId="0" xfId="0" applyFont="1" applyFill="1" applyAlignment="1">
      <alignment horizontal="center" vertical="center" wrapText="1"/>
    </xf>
    <xf numFmtId="0" fontId="28" fillId="4" borderId="0" xfId="0" applyFont="1" applyFill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28" fillId="6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8" fillId="19" borderId="1" xfId="0" applyFont="1" applyFill="1" applyBorder="1" applyAlignment="1">
      <alignment horizontal="left" vertical="center" indent="1"/>
    </xf>
    <xf numFmtId="0" fontId="8" fillId="1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0" fillId="2" borderId="0" xfId="0" applyFont="1" applyFill="1"/>
    <xf numFmtId="0" fontId="23" fillId="2" borderId="0" xfId="0" applyFont="1" applyFill="1"/>
    <xf numFmtId="0" fontId="31" fillId="2" borderId="0" xfId="0" applyFont="1" applyFill="1"/>
    <xf numFmtId="0" fontId="32" fillId="2" borderId="0" xfId="0" applyFont="1" applyFill="1" applyAlignment="1">
      <alignment horizontal="left"/>
    </xf>
    <xf numFmtId="0" fontId="33" fillId="2" borderId="0" xfId="0" applyFont="1" applyFill="1" applyAlignment="1">
      <alignment horizontal="left"/>
    </xf>
    <xf numFmtId="0" fontId="34" fillId="2" borderId="0" xfId="0" applyFont="1" applyFill="1" applyAlignment="1">
      <alignment horizontal="left"/>
    </xf>
    <xf numFmtId="0" fontId="11" fillId="1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quotePrefix="1" applyFill="1"/>
    <xf numFmtId="0" fontId="2" fillId="2" borderId="0" xfId="0" quotePrefix="1" applyFont="1" applyFill="1"/>
    <xf numFmtId="0" fontId="8" fillId="3" borderId="1" xfId="0" applyFont="1" applyFill="1" applyBorder="1" applyAlignment="1">
      <alignment horizontal="left" vertical="center" indent="1"/>
    </xf>
    <xf numFmtId="0" fontId="9" fillId="3" borderId="16" xfId="0" applyFont="1" applyFill="1" applyBorder="1" applyAlignment="1">
      <alignment vertical="center"/>
    </xf>
    <xf numFmtId="0" fontId="9" fillId="3" borderId="17" xfId="0" applyFont="1" applyFill="1" applyBorder="1" applyAlignment="1">
      <alignment vertical="center"/>
    </xf>
    <xf numFmtId="0" fontId="9" fillId="3" borderId="18" xfId="0" applyFont="1" applyFill="1" applyBorder="1" applyAlignment="1">
      <alignment horizontal="left" vertical="center" indent="1"/>
    </xf>
    <xf numFmtId="0" fontId="9" fillId="3" borderId="19" xfId="0" applyFont="1" applyFill="1" applyBorder="1" applyAlignment="1">
      <alignment vertical="center"/>
    </xf>
    <xf numFmtId="0" fontId="9" fillId="3" borderId="20" xfId="0" applyFont="1" applyFill="1" applyBorder="1" applyAlignment="1">
      <alignment vertical="center"/>
    </xf>
    <xf numFmtId="0" fontId="9" fillId="3" borderId="21" xfId="0" applyFont="1" applyFill="1" applyBorder="1" applyAlignment="1">
      <alignment horizontal="left" vertical="center" indent="1"/>
    </xf>
    <xf numFmtId="0" fontId="9" fillId="3" borderId="22" xfId="0" applyFont="1" applyFill="1" applyBorder="1" applyAlignment="1">
      <alignment vertical="center"/>
    </xf>
    <xf numFmtId="0" fontId="9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horizontal="left" vertical="center" indent="1"/>
    </xf>
    <xf numFmtId="0" fontId="1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indent="1"/>
    </xf>
    <xf numFmtId="0" fontId="9" fillId="2" borderId="0" xfId="0" applyFont="1" applyFill="1"/>
    <xf numFmtId="0" fontId="6" fillId="8" borderId="0" xfId="0" applyFont="1" applyFill="1" applyAlignment="1">
      <alignment horizontal="centerContinuous"/>
    </xf>
    <xf numFmtId="49" fontId="14" fillId="11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49" fontId="14" fillId="11" borderId="1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/>
    </xf>
    <xf numFmtId="0" fontId="35" fillId="2" borderId="1" xfId="0" applyFont="1" applyFill="1" applyBorder="1" applyAlignment="1">
      <alignment horizontal="left" vertical="center" indent="1"/>
    </xf>
    <xf numFmtId="0" fontId="8" fillId="2" borderId="1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indent="1"/>
    </xf>
    <xf numFmtId="0" fontId="8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0" fillId="13" borderId="1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49" fontId="14" fillId="11" borderId="2" xfId="0" applyNumberFormat="1" applyFont="1" applyFill="1" applyBorder="1" applyAlignment="1">
      <alignment horizontal="center" vertical="center" wrapText="1"/>
    </xf>
    <xf numFmtId="49" fontId="14" fillId="11" borderId="0" xfId="0" applyNumberFormat="1" applyFont="1" applyFill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vertical="center" wrapText="1"/>
    </xf>
    <xf numFmtId="0" fontId="8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inden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 indent="1"/>
    </xf>
    <xf numFmtId="0" fontId="9" fillId="2" borderId="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36" fillId="2" borderId="1" xfId="0" applyFont="1" applyFill="1" applyBorder="1" applyAlignment="1">
      <alignment vertical="center"/>
    </xf>
    <xf numFmtId="0" fontId="35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left" vertical="center" indent="1"/>
    </xf>
    <xf numFmtId="0" fontId="37" fillId="2" borderId="1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indent="1"/>
    </xf>
    <xf numFmtId="0" fontId="2" fillId="20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0" fillId="14" borderId="0" xfId="0" applyFont="1" applyFill="1" applyAlignment="1">
      <alignment horizontal="center" vertical="center"/>
    </xf>
    <xf numFmtId="0" fontId="10" fillId="12" borderId="1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vertical="center"/>
    </xf>
    <xf numFmtId="49" fontId="14" fillId="2" borderId="0" xfId="0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indent="1"/>
    </xf>
    <xf numFmtId="0" fontId="0" fillId="2" borderId="2" xfId="0" applyFill="1" applyBorder="1" applyAlignment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 indent="1"/>
    </xf>
    <xf numFmtId="0" fontId="4" fillId="10" borderId="2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49" fontId="4" fillId="11" borderId="1" xfId="0" applyNumberFormat="1" applyFont="1" applyFill="1" applyBorder="1" applyAlignment="1">
      <alignment horizontal="center" vertical="center" wrapText="1"/>
    </xf>
    <xf numFmtId="0" fontId="0" fillId="2" borderId="12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 indent="1"/>
    </xf>
    <xf numFmtId="0" fontId="0" fillId="0" borderId="0" xfId="0" applyFill="1" applyBorder="1"/>
    <xf numFmtId="0" fontId="9" fillId="2" borderId="1" xfId="0" applyFont="1" applyFill="1" applyBorder="1" applyAlignment="1">
      <alignment horizontal="left" indent="1"/>
    </xf>
    <xf numFmtId="0" fontId="9" fillId="2" borderId="1" xfId="0" applyFont="1" applyFill="1" applyBorder="1"/>
    <xf numFmtId="0" fontId="38" fillId="0" borderId="0" xfId="0" applyFont="1"/>
    <xf numFmtId="0" fontId="9" fillId="0" borderId="1" xfId="0" applyFont="1" applyFill="1" applyBorder="1" applyAlignment="1">
      <alignment horizontal="left" indent="1"/>
    </xf>
    <xf numFmtId="0" fontId="39" fillId="0" borderId="1" xfId="1" applyFill="1" applyBorder="1"/>
    <xf numFmtId="0" fontId="10" fillId="12" borderId="9" xfId="0" applyFont="1" applyFill="1" applyBorder="1" applyAlignment="1">
      <alignment horizontal="left" vertical="center" wrapText="1" indent="1"/>
    </xf>
    <xf numFmtId="0" fontId="10" fillId="12" borderId="12" xfId="0" applyFont="1" applyFill="1" applyBorder="1" applyAlignment="1">
      <alignment horizontal="left" vertical="center" wrapText="1" indent="1"/>
    </xf>
    <xf numFmtId="0" fontId="10" fillId="12" borderId="14" xfId="0" applyFont="1" applyFill="1" applyBorder="1" applyAlignment="1">
      <alignment horizontal="left" vertical="center" wrapText="1" indent="1"/>
    </xf>
    <xf numFmtId="0" fontId="4" fillId="9" borderId="0" xfId="0" applyFont="1" applyFill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left" vertical="center" wrapText="1" indent="1"/>
    </xf>
    <xf numFmtId="0" fontId="10" fillId="12" borderId="10" xfId="0" applyFont="1" applyFill="1" applyBorder="1" applyAlignment="1">
      <alignment horizontal="left" vertical="center" wrapText="1" indent="1"/>
    </xf>
    <xf numFmtId="0" fontId="10" fillId="12" borderId="6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49" fontId="4" fillId="11" borderId="10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left" vertical="center" wrapText="1" indent="1"/>
    </xf>
    <xf numFmtId="49" fontId="4" fillId="11" borderId="6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vertical="center"/>
    </xf>
    <xf numFmtId="49" fontId="14" fillId="11" borderId="1" xfId="0" applyNumberFormat="1" applyFont="1" applyFill="1" applyBorder="1" applyAlignment="1">
      <alignment horizontal="right" vertical="center" wrapText="1"/>
    </xf>
    <xf numFmtId="49" fontId="2" fillId="2" borderId="0" xfId="0" applyNumberFormat="1" applyFont="1" applyFill="1" applyAlignment="1">
      <alignment horizontal="right" vertical="center" wrapText="1"/>
    </xf>
    <xf numFmtId="49" fontId="2" fillId="11" borderId="0" xfId="0" applyNumberFormat="1" applyFont="1" applyFill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indent="1"/>
    </xf>
    <xf numFmtId="0" fontId="8" fillId="2" borderId="0" xfId="0" applyFont="1" applyFill="1" applyAlignment="1">
      <alignment horizontal="right" vertical="center" indent="1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left" vertical="center" wrapText="1" inden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left" vertical="center" wrapText="1" indent="1"/>
    </xf>
    <xf numFmtId="49" fontId="14" fillId="11" borderId="6" xfId="0" applyNumberFormat="1" applyFont="1" applyFill="1" applyBorder="1" applyAlignment="1">
      <alignment horizontal="center" vertical="center" wrapText="1"/>
    </xf>
    <xf numFmtId="49" fontId="14" fillId="11" borderId="10" xfId="0" applyNumberFormat="1" applyFont="1" applyFill="1" applyBorder="1" applyAlignment="1">
      <alignment horizontal="center" vertical="center" wrapText="1"/>
    </xf>
    <xf numFmtId="49" fontId="14" fillId="11" borderId="2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6" fillId="17" borderId="25" xfId="0" applyFont="1" applyFill="1" applyBorder="1" applyAlignment="1">
      <alignment horizontal="center" vertical="center" wrapText="1" readingOrder="1"/>
    </xf>
    <xf numFmtId="0" fontId="16" fillId="17" borderId="26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236"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79281</xdr:colOff>
      <xdr:row>18</xdr:row>
      <xdr:rowOff>0</xdr:rowOff>
    </xdr:from>
    <xdr:to>
      <xdr:col>47</xdr:col>
      <xdr:colOff>132228</xdr:colOff>
      <xdr:row>93</xdr:row>
      <xdr:rowOff>191621</xdr:rowOff>
    </xdr:to>
    <xdr:cxnSp macro="">
      <xdr:nvCxnSpPr>
        <xdr:cNvPr id="2" name="Elbow Connector 2">
          <a:extLst>
            <a:ext uri="{FF2B5EF4-FFF2-40B4-BE49-F238E27FC236}">
              <a16:creationId xmlns:a16="http://schemas.microsoft.com/office/drawing/2014/main" id="{362AEEAE-8648-40F8-85D0-3375B1280E80}"/>
            </a:ext>
          </a:extLst>
        </xdr:cNvPr>
        <xdr:cNvCxnSpPr>
          <a:stCxn id="13" idx="2"/>
          <a:endCxn id="16" idx="1"/>
        </xdr:cNvCxnSpPr>
      </xdr:nvCxnSpPr>
      <xdr:spPr>
        <a:xfrm rot="16200000" flipH="1">
          <a:off x="10140062" y="10221866"/>
          <a:ext cx="14579974" cy="1218359"/>
        </a:xfrm>
        <a:prstGeom prst="bentConnector2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1400735</xdr:colOff>
      <xdr:row>5</xdr:row>
      <xdr:rowOff>156883</xdr:rowOff>
    </xdr:from>
    <xdr:to>
      <xdr:col>14</xdr:col>
      <xdr:colOff>44263</xdr:colOff>
      <xdr:row>10</xdr:row>
      <xdr:rowOff>4483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178F0E3-C214-4353-8C70-DCB9B1DEFCB6}"/>
            </a:ext>
          </a:extLst>
        </xdr:cNvPr>
        <xdr:cNvSpPr/>
      </xdr:nvSpPr>
      <xdr:spPr>
        <a:xfrm>
          <a:off x="12326470" y="1490383"/>
          <a:ext cx="234764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152400</xdr:colOff>
      <xdr:row>9</xdr:row>
      <xdr:rowOff>186018</xdr:rowOff>
    </xdr:from>
    <xdr:to>
      <xdr:col>15</xdr:col>
      <xdr:colOff>28575</xdr:colOff>
      <xdr:row>14</xdr:row>
      <xdr:rowOff>33618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430F185-611D-49B7-8303-B89D1371FC2F}"/>
            </a:ext>
          </a:extLst>
        </xdr:cNvPr>
        <xdr:cNvSpPr/>
      </xdr:nvSpPr>
      <xdr:spPr>
        <a:xfrm>
          <a:off x="12490076" y="1945342"/>
          <a:ext cx="234764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106175</xdr:colOff>
      <xdr:row>10</xdr:row>
      <xdr:rowOff>4483</xdr:rowOff>
    </xdr:from>
    <xdr:to>
      <xdr:col>23</xdr:col>
      <xdr:colOff>73958</xdr:colOff>
      <xdr:row>42</xdr:row>
      <xdr:rowOff>14568</xdr:rowOff>
    </xdr:to>
    <xdr:cxnSp macro="">
      <xdr:nvCxnSpPr>
        <xdr:cNvPr id="5" name="Elbow Connector 2">
          <a:extLst>
            <a:ext uri="{FF2B5EF4-FFF2-40B4-BE49-F238E27FC236}">
              <a16:creationId xmlns:a16="http://schemas.microsoft.com/office/drawing/2014/main" id="{61C5D436-AB64-4E7B-B4BB-524A9D50782B}"/>
            </a:ext>
          </a:extLst>
        </xdr:cNvPr>
        <xdr:cNvCxnSpPr>
          <a:stCxn id="3" idx="2"/>
          <a:endCxn id="6" idx="1"/>
        </xdr:cNvCxnSpPr>
      </xdr:nvCxnSpPr>
      <xdr:spPr>
        <a:xfrm rot="16200000" flipH="1">
          <a:off x="10937921" y="3796413"/>
          <a:ext cx="4705350" cy="1693489"/>
        </a:xfrm>
        <a:prstGeom prst="bentConnector2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73959</xdr:colOff>
      <xdr:row>40</xdr:row>
      <xdr:rowOff>17930</xdr:rowOff>
    </xdr:from>
    <xdr:to>
      <xdr:col>25</xdr:col>
      <xdr:colOff>17370</xdr:colOff>
      <xdr:row>44</xdr:row>
      <xdr:rowOff>11207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98F9AA-806D-4C4F-8A76-32B20997DD05}"/>
            </a:ext>
          </a:extLst>
        </xdr:cNvPr>
        <xdr:cNvSpPr/>
      </xdr:nvSpPr>
      <xdr:spPr>
        <a:xfrm>
          <a:off x="14137341" y="6595783"/>
          <a:ext cx="234764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159124</xdr:colOff>
      <xdr:row>44</xdr:row>
      <xdr:rowOff>13448</xdr:rowOff>
    </xdr:from>
    <xdr:to>
      <xdr:col>26</xdr:col>
      <xdr:colOff>35300</xdr:colOff>
      <xdr:row>48</xdr:row>
      <xdr:rowOff>6724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23A2B04-A33F-4081-8053-C2765D8B4A91}"/>
            </a:ext>
          </a:extLst>
        </xdr:cNvPr>
        <xdr:cNvSpPr/>
      </xdr:nvSpPr>
      <xdr:spPr>
        <a:xfrm>
          <a:off x="14334565" y="7398124"/>
          <a:ext cx="234764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90486</xdr:colOff>
      <xdr:row>14</xdr:row>
      <xdr:rowOff>33618</xdr:rowOff>
    </xdr:from>
    <xdr:to>
      <xdr:col>24</xdr:col>
      <xdr:colOff>159123</xdr:colOff>
      <xdr:row>46</xdr:row>
      <xdr:rowOff>10086</xdr:rowOff>
    </xdr:to>
    <xdr:cxnSp macro="">
      <xdr:nvCxnSpPr>
        <xdr:cNvPr id="10" name="Elbow Connector 2">
          <a:extLst>
            <a:ext uri="{FF2B5EF4-FFF2-40B4-BE49-F238E27FC236}">
              <a16:creationId xmlns:a16="http://schemas.microsoft.com/office/drawing/2014/main" id="{BB56954E-4EA5-4C66-8868-D9C901A14F4F}"/>
            </a:ext>
          </a:extLst>
        </xdr:cNvPr>
        <xdr:cNvCxnSpPr>
          <a:stCxn id="4" idx="2"/>
          <a:endCxn id="9" idx="1"/>
        </xdr:cNvCxnSpPr>
      </xdr:nvCxnSpPr>
      <xdr:spPr>
        <a:xfrm rot="16200000" flipH="1">
          <a:off x="11112733" y="4576342"/>
          <a:ext cx="4716556" cy="1727107"/>
        </a:xfrm>
        <a:prstGeom prst="bentConnector2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141194</xdr:colOff>
      <xdr:row>14</xdr:row>
      <xdr:rowOff>6723</xdr:rowOff>
    </xdr:from>
    <xdr:to>
      <xdr:col>41</xdr:col>
      <xdr:colOff>17369</xdr:colOff>
      <xdr:row>18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308C2FF-148E-4FF2-B182-D7994DCA87E9}"/>
            </a:ext>
          </a:extLst>
        </xdr:cNvPr>
        <xdr:cNvSpPr/>
      </xdr:nvSpPr>
      <xdr:spPr>
        <a:xfrm>
          <a:off x="16871576" y="2718547"/>
          <a:ext cx="234764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48</xdr:col>
      <xdr:colOff>136711</xdr:colOff>
      <xdr:row>18</xdr:row>
      <xdr:rowOff>13447</xdr:rowOff>
    </xdr:from>
    <xdr:to>
      <xdr:col>50</xdr:col>
      <xdr:colOff>12886</xdr:colOff>
      <xdr:row>22</xdr:row>
      <xdr:rowOff>6723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FE6CC1A-E10A-4F7A-ADCE-B02430202F62}"/>
            </a:ext>
          </a:extLst>
        </xdr:cNvPr>
        <xdr:cNvSpPr/>
      </xdr:nvSpPr>
      <xdr:spPr>
        <a:xfrm>
          <a:off x="18391093" y="3532094"/>
          <a:ext cx="234764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47</xdr:col>
      <xdr:colOff>132229</xdr:colOff>
      <xdr:row>92</xdr:row>
      <xdr:rowOff>0</xdr:rowOff>
    </xdr:from>
    <xdr:to>
      <xdr:col>49</xdr:col>
      <xdr:colOff>0</xdr:colOff>
      <xdr:row>95</xdr:row>
      <xdr:rowOff>181536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96E76E8-2D02-4391-A022-09EDA3E78466}"/>
            </a:ext>
          </a:extLst>
        </xdr:cNvPr>
        <xdr:cNvSpPr/>
      </xdr:nvSpPr>
      <xdr:spPr>
        <a:xfrm>
          <a:off x="18039229" y="17727706"/>
          <a:ext cx="226359" cy="78665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74798</xdr:colOff>
      <xdr:row>22</xdr:row>
      <xdr:rowOff>6723</xdr:rowOff>
    </xdr:from>
    <xdr:to>
      <xdr:col>50</xdr:col>
      <xdr:colOff>37538</xdr:colOff>
      <xdr:row>97</xdr:row>
      <xdr:rowOff>191621</xdr:rowOff>
    </xdr:to>
    <xdr:cxnSp macro="">
      <xdr:nvCxnSpPr>
        <xdr:cNvPr id="19" name="Elbow Connector 2">
          <a:extLst>
            <a:ext uri="{FF2B5EF4-FFF2-40B4-BE49-F238E27FC236}">
              <a16:creationId xmlns:a16="http://schemas.microsoft.com/office/drawing/2014/main" id="{75C87F9F-609A-495B-A596-ED9CC9B15B4A}"/>
            </a:ext>
          </a:extLst>
        </xdr:cNvPr>
        <xdr:cNvCxnSpPr>
          <a:stCxn id="15" idx="2"/>
          <a:endCxn id="49" idx="3"/>
        </xdr:cNvCxnSpPr>
      </xdr:nvCxnSpPr>
      <xdr:spPr>
        <a:xfrm rot="16200000" flipH="1">
          <a:off x="15411028" y="7452051"/>
          <a:ext cx="6336928" cy="142035"/>
        </a:xfrm>
        <a:prstGeom prst="bentConnector4">
          <a:avLst>
            <a:gd name="adj1" fmla="val 46843"/>
            <a:gd name="adj2" fmla="val 260946"/>
          </a:avLst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40</xdr:row>
      <xdr:rowOff>11206</xdr:rowOff>
    </xdr:from>
    <xdr:to>
      <xdr:col>46</xdr:col>
      <xdr:colOff>29777</xdr:colOff>
      <xdr:row>43</xdr:row>
      <xdr:rowOff>448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3A869B5-9C59-457B-BE52-576CA510856B}"/>
            </a:ext>
          </a:extLst>
        </xdr:cNvPr>
        <xdr:cNvSpPr/>
      </xdr:nvSpPr>
      <xdr:spPr>
        <a:xfrm>
          <a:off x="16013206" y="6252882"/>
          <a:ext cx="1979600" cy="594360"/>
        </a:xfrm>
        <a:prstGeom prst="rect">
          <a:avLst/>
        </a:prstGeom>
        <a:solidFill>
          <a:srgbClr val="FFFFCC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Red COA 1 </a:t>
          </a:r>
        </a:p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For Decisive Operation Day 3</a:t>
          </a:r>
        </a:p>
      </xdr:txBody>
    </xdr:sp>
    <xdr:clientData/>
  </xdr:twoCellAnchor>
  <xdr:twoCellAnchor>
    <xdr:from>
      <xdr:col>45</xdr:col>
      <xdr:colOff>6724</xdr:colOff>
      <xdr:row>46</xdr:row>
      <xdr:rowOff>6723</xdr:rowOff>
    </xdr:from>
    <xdr:to>
      <xdr:col>56</xdr:col>
      <xdr:colOff>103736</xdr:colOff>
      <xdr:row>48</xdr:row>
      <xdr:rowOff>197671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1644694-B0AC-4D1C-A468-7F0796C2D43C}"/>
            </a:ext>
          </a:extLst>
        </xdr:cNvPr>
        <xdr:cNvSpPr/>
      </xdr:nvSpPr>
      <xdr:spPr>
        <a:xfrm>
          <a:off x="17812871" y="7458635"/>
          <a:ext cx="1979600" cy="594360"/>
        </a:xfrm>
        <a:prstGeom prst="rect">
          <a:avLst/>
        </a:prstGeom>
        <a:solidFill>
          <a:srgbClr val="FFFFCC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Red COA 2 </a:t>
          </a:r>
        </a:p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For Decisive Operation Day 3</a:t>
          </a:r>
        </a:p>
      </xdr:txBody>
    </xdr:sp>
    <xdr:clientData/>
  </xdr:twoCellAnchor>
  <xdr:twoCellAnchor>
    <xdr:from>
      <xdr:col>69</xdr:col>
      <xdr:colOff>91888</xdr:colOff>
      <xdr:row>50</xdr:row>
      <xdr:rowOff>2241</xdr:rowOff>
    </xdr:from>
    <xdr:to>
      <xdr:col>72</xdr:col>
      <xdr:colOff>1187823</xdr:colOff>
      <xdr:row>54</xdr:row>
      <xdr:rowOff>67235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BED08E3-C7D9-4AF4-9377-66A5CD85EC4B}"/>
            </a:ext>
          </a:extLst>
        </xdr:cNvPr>
        <xdr:cNvSpPr/>
      </xdr:nvSpPr>
      <xdr:spPr>
        <a:xfrm>
          <a:off x="21887329" y="8260976"/>
          <a:ext cx="2418229" cy="871818"/>
        </a:xfrm>
        <a:prstGeom prst="rect">
          <a:avLst/>
        </a:prstGeom>
        <a:solidFill>
          <a:srgbClr val="FFFFCC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DDOS Shaping Op may be more than just one user per enclave - discuss at FPC how RED wants</a:t>
          </a:r>
          <a:r>
            <a:rPr lang="en-US" sz="1100" b="1" baseline="0">
              <a:solidFill>
                <a:srgbClr val="FF0000"/>
              </a:solidFill>
            </a:rPr>
            <a:t> to do it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89647</xdr:colOff>
      <xdr:row>52</xdr:row>
      <xdr:rowOff>34738</xdr:rowOff>
    </xdr:from>
    <xdr:to>
      <xdr:col>69</xdr:col>
      <xdr:colOff>91888</xdr:colOff>
      <xdr:row>53</xdr:row>
      <xdr:rowOff>134471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EAFE376-F586-4512-9489-6D186EED7C2B}"/>
            </a:ext>
          </a:extLst>
        </xdr:cNvPr>
        <xdr:cNvCxnSpPr>
          <a:stCxn id="24" idx="1"/>
        </xdr:cNvCxnSpPr>
      </xdr:nvCxnSpPr>
      <xdr:spPr>
        <a:xfrm flipH="1">
          <a:off x="18344029" y="8696885"/>
          <a:ext cx="3543300" cy="301439"/>
        </a:xfrm>
        <a:prstGeom prst="straightConnector1">
          <a:avLst/>
        </a:prstGeom>
        <a:ln w="412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17930</xdr:colOff>
      <xdr:row>101</xdr:row>
      <xdr:rowOff>11206</xdr:rowOff>
    </xdr:from>
    <xdr:to>
      <xdr:col>71</xdr:col>
      <xdr:colOff>268941</xdr:colOff>
      <xdr:row>102</xdr:row>
      <xdr:rowOff>6724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047D5D2-E44D-496F-8CB6-2AE42C535894}"/>
            </a:ext>
          </a:extLst>
        </xdr:cNvPr>
        <xdr:cNvCxnSpPr/>
      </xdr:nvCxnSpPr>
      <xdr:spPr>
        <a:xfrm flipH="1">
          <a:off x="21051371" y="10488706"/>
          <a:ext cx="1730188" cy="197224"/>
        </a:xfrm>
        <a:prstGeom prst="straightConnector1">
          <a:avLst/>
        </a:prstGeom>
        <a:ln w="412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64993</xdr:colOff>
      <xdr:row>94</xdr:row>
      <xdr:rowOff>121023</xdr:rowOff>
    </xdr:from>
    <xdr:to>
      <xdr:col>72</xdr:col>
      <xdr:colOff>1272987</xdr:colOff>
      <xdr:row>102</xdr:row>
      <xdr:rowOff>186017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954ABF3-8FAD-4D76-9BDD-E1EF7D1379EB}"/>
            </a:ext>
          </a:extLst>
        </xdr:cNvPr>
        <xdr:cNvSpPr/>
      </xdr:nvSpPr>
      <xdr:spPr>
        <a:xfrm>
          <a:off x="21972493" y="9993405"/>
          <a:ext cx="2418229" cy="871818"/>
        </a:xfrm>
        <a:prstGeom prst="rect">
          <a:avLst/>
        </a:prstGeom>
        <a:solidFill>
          <a:srgbClr val="FFFFCC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Discuss at FPC</a:t>
          </a:r>
        </a:p>
      </xdr:txBody>
    </xdr:sp>
    <xdr:clientData/>
  </xdr:twoCellAnchor>
  <xdr:twoCellAnchor>
    <xdr:from>
      <xdr:col>16</xdr:col>
      <xdr:colOff>85164</xdr:colOff>
      <xdr:row>7</xdr:row>
      <xdr:rowOff>40341</xdr:rowOff>
    </xdr:from>
    <xdr:to>
      <xdr:col>35</xdr:col>
      <xdr:colOff>156883</xdr:colOff>
      <xdr:row>16</xdr:row>
      <xdr:rowOff>67235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78CD80E9-7B4E-4160-B33C-7EA7D24FD2CE}"/>
            </a:ext>
          </a:extLst>
        </xdr:cNvPr>
        <xdr:cNvSpPr/>
      </xdr:nvSpPr>
      <xdr:spPr>
        <a:xfrm>
          <a:off x="12792635" y="1441076"/>
          <a:ext cx="3209366" cy="1763806"/>
        </a:xfrm>
        <a:prstGeom prst="rect">
          <a:avLst/>
        </a:prstGeom>
        <a:solidFill>
          <a:srgbClr val="C00000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HR Admins = MCA Insider Threats</a:t>
          </a:r>
        </a:p>
        <a:p>
          <a:pPr algn="ctr"/>
          <a:r>
            <a:rPr lang="en-US" sz="1100" b="1">
              <a:solidFill>
                <a:schemeClr val="bg1"/>
              </a:solidFill>
            </a:rPr>
            <a:t>Range: Change Names to following:</a:t>
          </a:r>
        </a:p>
        <a:p>
          <a:pPr algn="ctr"/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</a:rPr>
            <a:t>GranitePower: Dona Longlegs (Target ID GP41)</a:t>
          </a:r>
        </a:p>
        <a:p>
          <a:pPr algn="l"/>
          <a:r>
            <a:rPr lang="en-US" sz="1100" b="1">
              <a:solidFill>
                <a:schemeClr val="bg1"/>
              </a:solidFill>
            </a:rPr>
            <a:t>YankeeWater: Sally Scorpionbowl (Target IF YW41)</a:t>
          </a:r>
        </a:p>
        <a:p>
          <a:pPr algn="l"/>
          <a:r>
            <a:rPr lang="en-US" sz="1100" b="1">
              <a:solidFill>
                <a:schemeClr val="bg1"/>
              </a:solidFill>
            </a:rPr>
            <a:t>StarkPower: Tony Twofang (Target ID SP41)</a:t>
          </a:r>
        </a:p>
        <a:p>
          <a:pPr algn="l"/>
          <a:r>
            <a:rPr lang="en-US" sz="1100" b="1">
              <a:solidFill>
                <a:schemeClr val="bg1"/>
              </a:solidFill>
            </a:rPr>
            <a:t>PineGas: Phoebe Poisonous (Target ID PG41)</a:t>
          </a:r>
        </a:p>
      </xdr:txBody>
    </xdr:sp>
    <xdr:clientData/>
  </xdr:twoCellAnchor>
  <xdr:twoCellAnchor>
    <xdr:from>
      <xdr:col>26</xdr:col>
      <xdr:colOff>169530</xdr:colOff>
      <xdr:row>110</xdr:row>
      <xdr:rowOff>172731</xdr:rowOff>
    </xdr:from>
    <xdr:to>
      <xdr:col>28</xdr:col>
      <xdr:colOff>45705</xdr:colOff>
      <xdr:row>114</xdr:row>
      <xdr:rowOff>166006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2CAB5F4-A029-4BFF-9364-94C40EC98DEC}"/>
            </a:ext>
          </a:extLst>
        </xdr:cNvPr>
        <xdr:cNvSpPr/>
      </xdr:nvSpPr>
      <xdr:spPr>
        <a:xfrm>
          <a:off x="14674744" y="12269481"/>
          <a:ext cx="229961" cy="8097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35300</xdr:colOff>
      <xdr:row>46</xdr:row>
      <xdr:rowOff>10086</xdr:rowOff>
    </xdr:from>
    <xdr:to>
      <xdr:col>27</xdr:col>
      <xdr:colOff>107618</xdr:colOff>
      <xdr:row>110</xdr:row>
      <xdr:rowOff>172731</xdr:rowOff>
    </xdr:to>
    <xdr:cxnSp macro="">
      <xdr:nvCxnSpPr>
        <xdr:cNvPr id="32" name="Elbow Connector 2">
          <a:extLst>
            <a:ext uri="{FF2B5EF4-FFF2-40B4-BE49-F238E27FC236}">
              <a16:creationId xmlns:a16="http://schemas.microsoft.com/office/drawing/2014/main" id="{44FC163A-DF54-405F-9418-82E7B0BAE930}"/>
            </a:ext>
          </a:extLst>
        </xdr:cNvPr>
        <xdr:cNvCxnSpPr>
          <a:stCxn id="9" idx="3"/>
          <a:endCxn id="31" idx="0"/>
        </xdr:cNvCxnSpPr>
      </xdr:nvCxnSpPr>
      <xdr:spPr>
        <a:xfrm>
          <a:off x="14540514" y="7521229"/>
          <a:ext cx="249211" cy="4748252"/>
        </a:xfrm>
        <a:prstGeom prst="bentConnector2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151921</xdr:colOff>
      <xdr:row>115</xdr:row>
      <xdr:rowOff>21452</xdr:rowOff>
    </xdr:from>
    <xdr:to>
      <xdr:col>31</xdr:col>
      <xdr:colOff>28097</xdr:colOff>
      <xdr:row>119</xdr:row>
      <xdr:rowOff>14726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6A3578B-32D7-4AC4-A23E-14A17808C532}"/>
            </a:ext>
          </a:extLst>
        </xdr:cNvPr>
        <xdr:cNvSpPr/>
      </xdr:nvSpPr>
      <xdr:spPr>
        <a:xfrm>
          <a:off x="15223833" y="13042687"/>
          <a:ext cx="234764" cy="80009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45705</xdr:colOff>
      <xdr:row>112</xdr:row>
      <xdr:rowOff>169368</xdr:rowOff>
    </xdr:from>
    <xdr:to>
      <xdr:col>30</xdr:col>
      <xdr:colOff>90009</xdr:colOff>
      <xdr:row>115</xdr:row>
      <xdr:rowOff>21452</xdr:rowOff>
    </xdr:to>
    <xdr:cxnSp macro="">
      <xdr:nvCxnSpPr>
        <xdr:cNvPr id="36" name="Elbow Connector 2">
          <a:extLst>
            <a:ext uri="{FF2B5EF4-FFF2-40B4-BE49-F238E27FC236}">
              <a16:creationId xmlns:a16="http://schemas.microsoft.com/office/drawing/2014/main" id="{27567F90-9578-4004-954D-9470BC9DF97F}"/>
            </a:ext>
          </a:extLst>
        </xdr:cNvPr>
        <xdr:cNvCxnSpPr>
          <a:stCxn id="31" idx="3"/>
          <a:endCxn id="35" idx="0"/>
        </xdr:cNvCxnSpPr>
      </xdr:nvCxnSpPr>
      <xdr:spPr>
        <a:xfrm>
          <a:off x="14938323" y="12585486"/>
          <a:ext cx="402892" cy="457201"/>
        </a:xfrm>
        <a:prstGeom prst="bentConnector2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147439</xdr:colOff>
      <xdr:row>118</xdr:row>
      <xdr:rowOff>196264</xdr:rowOff>
    </xdr:from>
    <xdr:to>
      <xdr:col>37</xdr:col>
      <xdr:colOff>23615</xdr:colOff>
      <xdr:row>122</xdr:row>
      <xdr:rowOff>189539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4A385D7-85B9-4082-BC35-AA6E62E79F4E}"/>
            </a:ext>
          </a:extLst>
        </xdr:cNvPr>
        <xdr:cNvSpPr/>
      </xdr:nvSpPr>
      <xdr:spPr>
        <a:xfrm>
          <a:off x="16160645" y="13822617"/>
          <a:ext cx="234764" cy="80009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31</xdr:col>
      <xdr:colOff>28097</xdr:colOff>
      <xdr:row>117</xdr:row>
      <xdr:rowOff>18089</xdr:rowOff>
    </xdr:from>
    <xdr:to>
      <xdr:col>36</xdr:col>
      <xdr:colOff>85527</xdr:colOff>
      <xdr:row>118</xdr:row>
      <xdr:rowOff>196264</xdr:rowOff>
    </xdr:to>
    <xdr:cxnSp macro="">
      <xdr:nvCxnSpPr>
        <xdr:cNvPr id="40" name="Elbow Connector 2">
          <a:extLst>
            <a:ext uri="{FF2B5EF4-FFF2-40B4-BE49-F238E27FC236}">
              <a16:creationId xmlns:a16="http://schemas.microsoft.com/office/drawing/2014/main" id="{0A030A02-E05A-49D7-BBAE-439E0E3084EF}"/>
            </a:ext>
          </a:extLst>
        </xdr:cNvPr>
        <xdr:cNvCxnSpPr>
          <a:stCxn id="35" idx="3"/>
          <a:endCxn id="39" idx="0"/>
        </xdr:cNvCxnSpPr>
      </xdr:nvCxnSpPr>
      <xdr:spPr>
        <a:xfrm>
          <a:off x="15458597" y="13442736"/>
          <a:ext cx="819430" cy="379881"/>
        </a:xfrm>
        <a:prstGeom prst="bentConnector2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156883</xdr:colOff>
      <xdr:row>119</xdr:row>
      <xdr:rowOff>56031</xdr:rowOff>
    </xdr:from>
    <xdr:to>
      <xdr:col>10</xdr:col>
      <xdr:colOff>732867</xdr:colOff>
      <xdr:row>122</xdr:row>
      <xdr:rowOff>123266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CC3194E5-788B-4552-8F27-F49532709916}"/>
            </a:ext>
          </a:extLst>
        </xdr:cNvPr>
        <xdr:cNvSpPr/>
      </xdr:nvSpPr>
      <xdr:spPr>
        <a:xfrm>
          <a:off x="6028765" y="15665825"/>
          <a:ext cx="3455896" cy="672353"/>
        </a:xfrm>
        <a:prstGeom prst="rect">
          <a:avLst/>
        </a:prstGeom>
        <a:solidFill>
          <a:srgbClr val="C00000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TBD which users per enclave have not had credentials</a:t>
          </a:r>
          <a:r>
            <a:rPr lang="en-US" sz="1100" b="1" baseline="0">
              <a:solidFill>
                <a:schemeClr val="bg1"/>
              </a:solidFill>
            </a:rPr>
            <a:t> changed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48</xdr:col>
      <xdr:colOff>161364</xdr:colOff>
      <xdr:row>95</xdr:row>
      <xdr:rowOff>194982</xdr:rowOff>
    </xdr:from>
    <xdr:to>
      <xdr:col>50</xdr:col>
      <xdr:colOff>37539</xdr:colOff>
      <xdr:row>99</xdr:row>
      <xdr:rowOff>188259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23D7F64-E36B-4416-B6E8-F612DCFEFE76}"/>
            </a:ext>
          </a:extLst>
        </xdr:cNvPr>
        <xdr:cNvSpPr/>
      </xdr:nvSpPr>
      <xdr:spPr>
        <a:xfrm>
          <a:off x="18415746" y="10291482"/>
          <a:ext cx="234764" cy="8001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158645</xdr:colOff>
      <xdr:row>133</xdr:row>
      <xdr:rowOff>39382</xdr:rowOff>
    </xdr:from>
    <xdr:to>
      <xdr:col>39</xdr:col>
      <xdr:colOff>34821</xdr:colOff>
      <xdr:row>137</xdr:row>
      <xdr:rowOff>178334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F2571F00-360D-4F9B-BA0A-CC61008CC19A}"/>
            </a:ext>
          </a:extLst>
        </xdr:cNvPr>
        <xdr:cNvSpPr/>
      </xdr:nvSpPr>
      <xdr:spPr>
        <a:xfrm>
          <a:off x="16530439" y="17341264"/>
          <a:ext cx="234764" cy="8000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38</xdr:col>
      <xdr:colOff>142957</xdr:colOff>
      <xdr:row>137</xdr:row>
      <xdr:rowOff>180576</xdr:rowOff>
    </xdr:from>
    <xdr:to>
      <xdr:col>40</xdr:col>
      <xdr:colOff>19133</xdr:colOff>
      <xdr:row>141</xdr:row>
      <xdr:rowOff>173851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3A3CC9D-6013-426E-8F8E-E30216982241}"/>
            </a:ext>
          </a:extLst>
        </xdr:cNvPr>
        <xdr:cNvSpPr/>
      </xdr:nvSpPr>
      <xdr:spPr>
        <a:xfrm>
          <a:off x="16694045" y="18143605"/>
          <a:ext cx="234764" cy="8000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39</xdr:col>
      <xdr:colOff>34821</xdr:colOff>
      <xdr:row>135</xdr:row>
      <xdr:rowOff>181696</xdr:rowOff>
    </xdr:from>
    <xdr:to>
      <xdr:col>51</xdr:col>
      <xdr:colOff>98974</xdr:colOff>
      <xdr:row>141</xdr:row>
      <xdr:rowOff>176094</xdr:rowOff>
    </xdr:to>
    <xdr:cxnSp macro="">
      <xdr:nvCxnSpPr>
        <xdr:cNvPr id="53" name="Elbow Connector 2">
          <a:extLst>
            <a:ext uri="{FF2B5EF4-FFF2-40B4-BE49-F238E27FC236}">
              <a16:creationId xmlns:a16="http://schemas.microsoft.com/office/drawing/2014/main" id="{4BFE72F1-5342-4A21-ACA2-B25AC9FF1D67}"/>
            </a:ext>
          </a:extLst>
        </xdr:cNvPr>
        <xdr:cNvCxnSpPr>
          <a:stCxn id="51" idx="3"/>
          <a:endCxn id="54" idx="0"/>
        </xdr:cNvCxnSpPr>
      </xdr:nvCxnSpPr>
      <xdr:spPr>
        <a:xfrm>
          <a:off x="16765203" y="17741314"/>
          <a:ext cx="2126036" cy="1204633"/>
        </a:xfrm>
        <a:prstGeom prst="bentConnector2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160886</xdr:colOff>
      <xdr:row>141</xdr:row>
      <xdr:rowOff>176094</xdr:rowOff>
    </xdr:from>
    <xdr:to>
      <xdr:col>52</xdr:col>
      <xdr:colOff>37062</xdr:colOff>
      <xdr:row>145</xdr:row>
      <xdr:rowOff>169370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C14320E2-6EEB-4531-81B0-FC63D5DF60DA}"/>
            </a:ext>
          </a:extLst>
        </xdr:cNvPr>
        <xdr:cNvSpPr/>
      </xdr:nvSpPr>
      <xdr:spPr>
        <a:xfrm>
          <a:off x="18773857" y="18945947"/>
          <a:ext cx="234764" cy="8000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40</xdr:col>
      <xdr:colOff>19133</xdr:colOff>
      <xdr:row>139</xdr:row>
      <xdr:rowOff>177214</xdr:rowOff>
    </xdr:from>
    <xdr:to>
      <xdr:col>51</xdr:col>
      <xdr:colOff>98974</xdr:colOff>
      <xdr:row>141</xdr:row>
      <xdr:rowOff>176094</xdr:rowOff>
    </xdr:to>
    <xdr:cxnSp macro="">
      <xdr:nvCxnSpPr>
        <xdr:cNvPr id="57" name="Elbow Connector 2">
          <a:extLst>
            <a:ext uri="{FF2B5EF4-FFF2-40B4-BE49-F238E27FC236}">
              <a16:creationId xmlns:a16="http://schemas.microsoft.com/office/drawing/2014/main" id="{2C984729-BF7B-49EC-B473-80433B111E58}"/>
            </a:ext>
          </a:extLst>
        </xdr:cNvPr>
        <xdr:cNvCxnSpPr>
          <a:stCxn id="52" idx="3"/>
          <a:endCxn id="54" idx="0"/>
        </xdr:cNvCxnSpPr>
      </xdr:nvCxnSpPr>
      <xdr:spPr>
        <a:xfrm>
          <a:off x="16928809" y="18543655"/>
          <a:ext cx="1962430" cy="402292"/>
        </a:xfrm>
        <a:prstGeom prst="bentConnector2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136</xdr:row>
      <xdr:rowOff>89647</xdr:rowOff>
    </xdr:from>
    <xdr:to>
      <xdr:col>53</xdr:col>
      <xdr:colOff>97012</xdr:colOff>
      <xdr:row>139</xdr:row>
      <xdr:rowOff>78890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17D977AD-6ABB-480A-B19A-773466754F4C}"/>
            </a:ext>
          </a:extLst>
        </xdr:cNvPr>
        <xdr:cNvSpPr/>
      </xdr:nvSpPr>
      <xdr:spPr>
        <a:xfrm>
          <a:off x="17268265" y="17850971"/>
          <a:ext cx="1979600" cy="594360"/>
        </a:xfrm>
        <a:prstGeom prst="rect">
          <a:avLst/>
        </a:prstGeom>
        <a:solidFill>
          <a:srgbClr val="FFFFCC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Red needs to trackand discuss in hotwash how they gained access from day 2</a:t>
          </a:r>
        </a:p>
      </xdr:txBody>
    </xdr:sp>
    <xdr:clientData/>
  </xdr:twoCellAnchor>
  <xdr:twoCellAnchor>
    <xdr:from>
      <xdr:col>54</xdr:col>
      <xdr:colOff>141194</xdr:colOff>
      <xdr:row>21</xdr:row>
      <xdr:rowOff>197224</xdr:rowOff>
    </xdr:from>
    <xdr:to>
      <xdr:col>56</xdr:col>
      <xdr:colOff>17370</xdr:colOff>
      <xdr:row>25</xdr:row>
      <xdr:rowOff>190501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A628EB41-297B-4993-802D-8A42864C4354}"/>
            </a:ext>
          </a:extLst>
        </xdr:cNvPr>
        <xdr:cNvSpPr/>
      </xdr:nvSpPr>
      <xdr:spPr>
        <a:xfrm>
          <a:off x="19303253" y="4343400"/>
          <a:ext cx="234764" cy="8001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59</xdr:col>
      <xdr:colOff>2241</xdr:colOff>
      <xdr:row>25</xdr:row>
      <xdr:rowOff>181535</xdr:rowOff>
    </xdr:from>
    <xdr:to>
      <xdr:col>60</xdr:col>
      <xdr:colOff>57711</xdr:colOff>
      <xdr:row>29</xdr:row>
      <xdr:rowOff>174812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8013B34-FF2C-49E9-802C-2E6589C5FBCB}"/>
            </a:ext>
          </a:extLst>
        </xdr:cNvPr>
        <xdr:cNvSpPr/>
      </xdr:nvSpPr>
      <xdr:spPr>
        <a:xfrm>
          <a:off x="20139212" y="5134535"/>
          <a:ext cx="234764" cy="8001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56</xdr:col>
      <xdr:colOff>17370</xdr:colOff>
      <xdr:row>23</xdr:row>
      <xdr:rowOff>193863</xdr:rowOff>
    </xdr:from>
    <xdr:to>
      <xdr:col>59</xdr:col>
      <xdr:colOff>2241</xdr:colOff>
      <xdr:row>27</xdr:row>
      <xdr:rowOff>178174</xdr:rowOff>
    </xdr:to>
    <xdr:cxnSp macro="">
      <xdr:nvCxnSpPr>
        <xdr:cNvPr id="63" name="Elbow Connector 2">
          <a:extLst>
            <a:ext uri="{FF2B5EF4-FFF2-40B4-BE49-F238E27FC236}">
              <a16:creationId xmlns:a16="http://schemas.microsoft.com/office/drawing/2014/main" id="{A5B0C041-ECB7-4202-9EE0-B80DCFB255CC}"/>
            </a:ext>
          </a:extLst>
        </xdr:cNvPr>
        <xdr:cNvCxnSpPr>
          <a:stCxn id="61" idx="3"/>
          <a:endCxn id="62" idx="1"/>
        </xdr:cNvCxnSpPr>
      </xdr:nvCxnSpPr>
      <xdr:spPr>
        <a:xfrm>
          <a:off x="19538017" y="4743451"/>
          <a:ext cx="433106" cy="79113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986119</xdr:colOff>
      <xdr:row>116</xdr:row>
      <xdr:rowOff>78441</xdr:rowOff>
    </xdr:from>
    <xdr:to>
      <xdr:col>8</xdr:col>
      <xdr:colOff>986481</xdr:colOff>
      <xdr:row>119</xdr:row>
      <xdr:rowOff>66276</xdr:rowOff>
    </xdr:to>
    <xdr:cxnSp macro="">
      <xdr:nvCxnSpPr>
        <xdr:cNvPr id="37" name="Elbow Connector 2">
          <a:extLst>
            <a:ext uri="{FF2B5EF4-FFF2-40B4-BE49-F238E27FC236}">
              <a16:creationId xmlns:a16="http://schemas.microsoft.com/office/drawing/2014/main" id="{A0D614E8-BF84-4FA4-9E78-D26FAB546D15}"/>
            </a:ext>
          </a:extLst>
        </xdr:cNvPr>
        <xdr:cNvCxnSpPr/>
      </xdr:nvCxnSpPr>
      <xdr:spPr>
        <a:xfrm rot="16200000" flipH="1">
          <a:off x="7559029" y="15379413"/>
          <a:ext cx="592953" cy="362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6</xdr:row>
      <xdr:rowOff>180974</xdr:rowOff>
    </xdr:from>
    <xdr:to>
      <xdr:col>18</xdr:col>
      <xdr:colOff>114300</xdr:colOff>
      <xdr:row>41</xdr:row>
      <xdr:rowOff>188594</xdr:rowOff>
    </xdr:to>
    <xdr:cxnSp macro="">
      <xdr:nvCxnSpPr>
        <xdr:cNvPr id="2" name="Elbow Connector 2">
          <a:extLst>
            <a:ext uri="{FF2B5EF4-FFF2-40B4-BE49-F238E27FC236}">
              <a16:creationId xmlns:a16="http://schemas.microsoft.com/office/drawing/2014/main" id="{65EE0FA0-F7DF-4203-9542-653F3CBB76C6}"/>
            </a:ext>
          </a:extLst>
        </xdr:cNvPr>
        <xdr:cNvCxnSpPr/>
      </xdr:nvCxnSpPr>
      <xdr:spPr>
        <a:xfrm>
          <a:off x="9639300" y="1323974"/>
          <a:ext cx="247650" cy="5913120"/>
        </a:xfrm>
        <a:prstGeom prst="bentConnector2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381002</xdr:colOff>
      <xdr:row>48</xdr:row>
      <xdr:rowOff>47625</xdr:rowOff>
    </xdr:from>
    <xdr:to>
      <xdr:col>64</xdr:col>
      <xdr:colOff>381002</xdr:colOff>
      <xdr:row>61</xdr:row>
      <xdr:rowOff>140970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E6B00B-FEEF-4A4A-A0BF-665485C7005C}"/>
            </a:ext>
          </a:extLst>
        </xdr:cNvPr>
        <xdr:cNvCxnSpPr/>
      </xdr:nvCxnSpPr>
      <xdr:spPr>
        <a:xfrm>
          <a:off x="19897727" y="8429625"/>
          <a:ext cx="0" cy="2569845"/>
        </a:xfrm>
        <a:prstGeom prst="line">
          <a:avLst/>
        </a:prstGeom>
        <a:ln w="19050">
          <a:solidFill>
            <a:srgbClr val="FF0000"/>
          </a:solidFill>
          <a:prstDash val="sysDash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37</xdr:row>
      <xdr:rowOff>180975</xdr:rowOff>
    </xdr:from>
    <xdr:to>
      <xdr:col>18</xdr:col>
      <xdr:colOff>28956</xdr:colOff>
      <xdr:row>42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D7E9704-50EC-4742-B94E-2A9347A89069}"/>
            </a:ext>
          </a:extLst>
        </xdr:cNvPr>
        <xdr:cNvSpPr/>
      </xdr:nvSpPr>
      <xdr:spPr>
        <a:xfrm>
          <a:off x="9582150" y="6467475"/>
          <a:ext cx="219456" cy="790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85725</xdr:colOff>
      <xdr:row>25</xdr:row>
      <xdr:rowOff>0</xdr:rowOff>
    </xdr:from>
    <xdr:to>
      <xdr:col>37</xdr:col>
      <xdr:colOff>28575</xdr:colOff>
      <xdr:row>29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3500E5E-5F34-4784-A584-872AC6C320A5}"/>
            </a:ext>
          </a:extLst>
        </xdr:cNvPr>
        <xdr:cNvSpPr/>
      </xdr:nvSpPr>
      <xdr:spPr>
        <a:xfrm>
          <a:off x="12773025" y="4762500"/>
          <a:ext cx="238125" cy="790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142875</xdr:colOff>
      <xdr:row>24</xdr:row>
      <xdr:rowOff>180976</xdr:rowOff>
    </xdr:from>
    <xdr:to>
      <xdr:col>34</xdr:col>
      <xdr:colOff>19050</xdr:colOff>
      <xdr:row>29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F88049-E72B-4B7E-8566-28650EA268D9}"/>
            </a:ext>
          </a:extLst>
        </xdr:cNvPr>
        <xdr:cNvSpPr/>
      </xdr:nvSpPr>
      <xdr:spPr>
        <a:xfrm>
          <a:off x="12315825" y="4752976"/>
          <a:ext cx="238125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161925</xdr:colOff>
      <xdr:row>58</xdr:row>
      <xdr:rowOff>0</xdr:rowOff>
    </xdr:from>
    <xdr:to>
      <xdr:col>16</xdr:col>
      <xdr:colOff>38100</xdr:colOff>
      <xdr:row>61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9BE1AC-2D94-41A1-A47F-D122546BE2AE}"/>
            </a:ext>
          </a:extLst>
        </xdr:cNvPr>
        <xdr:cNvSpPr/>
      </xdr:nvSpPr>
      <xdr:spPr>
        <a:xfrm>
          <a:off x="9210675" y="10287000"/>
          <a:ext cx="238125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161925</xdr:colOff>
      <xdr:row>4</xdr:row>
      <xdr:rowOff>161925</xdr:rowOff>
    </xdr:from>
    <xdr:to>
      <xdr:col>17</xdr:col>
      <xdr:colOff>38100</xdr:colOff>
      <xdr:row>9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A9B8603-A35B-4585-9169-DF1C6939C79C}"/>
            </a:ext>
          </a:extLst>
        </xdr:cNvPr>
        <xdr:cNvSpPr/>
      </xdr:nvSpPr>
      <xdr:spPr>
        <a:xfrm>
          <a:off x="9391650" y="923925"/>
          <a:ext cx="238125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171450</xdr:colOff>
      <xdr:row>34</xdr:row>
      <xdr:rowOff>9525</xdr:rowOff>
    </xdr:from>
    <xdr:to>
      <xdr:col>16</xdr:col>
      <xdr:colOff>28956</xdr:colOff>
      <xdr:row>38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D3E321F-B707-444D-A0B2-2D685CAA971E}"/>
            </a:ext>
          </a:extLst>
        </xdr:cNvPr>
        <xdr:cNvSpPr/>
      </xdr:nvSpPr>
      <xdr:spPr>
        <a:xfrm>
          <a:off x="9220200" y="5724525"/>
          <a:ext cx="219456" cy="790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42</xdr:row>
      <xdr:rowOff>19050</xdr:rowOff>
    </xdr:from>
    <xdr:to>
      <xdr:col>19</xdr:col>
      <xdr:colOff>38481</xdr:colOff>
      <xdr:row>45</xdr:row>
      <xdr:rowOff>179070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1577DD7-9EBA-416E-98EA-468D619D4AC8}"/>
            </a:ext>
          </a:extLst>
        </xdr:cNvPr>
        <xdr:cNvSpPr/>
      </xdr:nvSpPr>
      <xdr:spPr>
        <a:xfrm>
          <a:off x="9772650" y="7258050"/>
          <a:ext cx="219456" cy="731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152400</xdr:colOff>
      <xdr:row>102</xdr:row>
      <xdr:rowOff>0</xdr:rowOff>
    </xdr:from>
    <xdr:to>
      <xdr:col>20</xdr:col>
      <xdr:colOff>28575</xdr:colOff>
      <xdr:row>105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9D0F3DE-80DE-4B43-B1F4-1B3C0C9343A8}"/>
            </a:ext>
          </a:extLst>
        </xdr:cNvPr>
        <xdr:cNvSpPr/>
      </xdr:nvSpPr>
      <xdr:spPr>
        <a:xfrm>
          <a:off x="9925050" y="18669000"/>
          <a:ext cx="238125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161925</xdr:colOff>
      <xdr:row>8</xdr:row>
      <xdr:rowOff>180975</xdr:rowOff>
    </xdr:from>
    <xdr:to>
      <xdr:col>21</xdr:col>
      <xdr:colOff>38100</xdr:colOff>
      <xdr:row>13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286D4D-2C56-4268-B140-4B2E9487095C}"/>
            </a:ext>
          </a:extLst>
        </xdr:cNvPr>
        <xdr:cNvSpPr/>
      </xdr:nvSpPr>
      <xdr:spPr>
        <a:xfrm>
          <a:off x="10115550" y="1704975"/>
          <a:ext cx="238125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171450</xdr:colOff>
      <xdr:row>13</xdr:row>
      <xdr:rowOff>38100</xdr:rowOff>
    </xdr:from>
    <xdr:to>
      <xdr:col>22</xdr:col>
      <xdr:colOff>28956</xdr:colOff>
      <xdr:row>17</xdr:row>
      <xdr:rowOff>7620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11BBFDF-6271-4AF9-AFAD-41E53D534B39}"/>
            </a:ext>
          </a:extLst>
        </xdr:cNvPr>
        <xdr:cNvSpPr/>
      </xdr:nvSpPr>
      <xdr:spPr>
        <a:xfrm>
          <a:off x="10306050" y="2514600"/>
          <a:ext cx="219456" cy="731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462644</xdr:colOff>
      <xdr:row>43</xdr:row>
      <xdr:rowOff>168728</xdr:rowOff>
    </xdr:from>
    <xdr:to>
      <xdr:col>67</xdr:col>
      <xdr:colOff>21773</xdr:colOff>
      <xdr:row>47</xdr:row>
      <xdr:rowOff>1088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6052A15-E7EA-4726-B445-60F52176B636}"/>
            </a:ext>
          </a:extLst>
        </xdr:cNvPr>
        <xdr:cNvSpPr/>
      </xdr:nvSpPr>
      <xdr:spPr>
        <a:xfrm>
          <a:off x="19369769" y="7598228"/>
          <a:ext cx="1997529" cy="594360"/>
        </a:xfrm>
        <a:prstGeom prst="rect">
          <a:avLst/>
        </a:prstGeom>
        <a:solidFill>
          <a:srgbClr val="FFFFCC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Targets DMZ</a:t>
          </a:r>
          <a:r>
            <a:rPr lang="en-US" sz="1100" b="1" baseline="0">
              <a:solidFill>
                <a:schemeClr val="accent6">
                  <a:lumMod val="50000"/>
                </a:schemeClr>
              </a:solidFill>
            </a:rPr>
            <a:t> - Not Users</a:t>
          </a:r>
          <a:endParaRPr 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22</xdr:col>
      <xdr:colOff>47625</xdr:colOff>
      <xdr:row>15</xdr:row>
      <xdr:rowOff>19050</xdr:rowOff>
    </xdr:from>
    <xdr:to>
      <xdr:col>24</xdr:col>
      <xdr:colOff>1905</xdr:colOff>
      <xdr:row>15</xdr:row>
      <xdr:rowOff>19050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D42A27E-7F8B-4266-A165-A2C8B435C7FE}"/>
            </a:ext>
          </a:extLst>
        </xdr:cNvPr>
        <xdr:cNvCxnSpPr/>
      </xdr:nvCxnSpPr>
      <xdr:spPr>
        <a:xfrm>
          <a:off x="10544175" y="2876550"/>
          <a:ext cx="182880" cy="0"/>
        </a:xfrm>
        <a:prstGeom prst="line">
          <a:avLst/>
        </a:prstGeom>
        <a:ln w="19050">
          <a:solidFill>
            <a:srgbClr val="FF0000"/>
          </a:solidFill>
          <a:prstDash val="solid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102</xdr:row>
      <xdr:rowOff>0</xdr:rowOff>
    </xdr:from>
    <xdr:to>
      <xdr:col>25</xdr:col>
      <xdr:colOff>38100</xdr:colOff>
      <xdr:row>105</xdr:row>
      <xdr:rowOff>180975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CCFA85E-1D47-4616-B3BC-2ED29441410F}"/>
            </a:ext>
          </a:extLst>
        </xdr:cNvPr>
        <xdr:cNvSpPr/>
      </xdr:nvSpPr>
      <xdr:spPr>
        <a:xfrm>
          <a:off x="10706100" y="18669000"/>
          <a:ext cx="238125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47625</xdr:colOff>
      <xdr:row>103</xdr:row>
      <xdr:rowOff>180975</xdr:rowOff>
    </xdr:from>
    <xdr:to>
      <xdr:col>24</xdr:col>
      <xdr:colOff>5715</xdr:colOff>
      <xdr:row>103</xdr:row>
      <xdr:rowOff>180975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35C0D8C-2E2B-4E4E-8A45-A9555DFF0C25}"/>
            </a:ext>
          </a:extLst>
        </xdr:cNvPr>
        <xdr:cNvCxnSpPr/>
      </xdr:nvCxnSpPr>
      <xdr:spPr>
        <a:xfrm>
          <a:off x="10182225" y="19040475"/>
          <a:ext cx="548640" cy="0"/>
        </a:xfrm>
        <a:prstGeom prst="line">
          <a:avLst/>
        </a:prstGeom>
        <a:ln w="19050">
          <a:solidFill>
            <a:srgbClr val="FF0000"/>
          </a:solidFill>
          <a:prstDash val="sysDash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45</xdr:row>
      <xdr:rowOff>161925</xdr:rowOff>
    </xdr:from>
    <xdr:to>
      <xdr:col>26</xdr:col>
      <xdr:colOff>38481</xdr:colOff>
      <xdr:row>50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B940408-98C1-4E31-A5EF-BA6567472B21}"/>
            </a:ext>
          </a:extLst>
        </xdr:cNvPr>
        <xdr:cNvSpPr/>
      </xdr:nvSpPr>
      <xdr:spPr>
        <a:xfrm>
          <a:off x="10906125" y="7972425"/>
          <a:ext cx="219456" cy="790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161925</xdr:colOff>
      <xdr:row>62</xdr:row>
      <xdr:rowOff>0</xdr:rowOff>
    </xdr:from>
    <xdr:to>
      <xdr:col>28</xdr:col>
      <xdr:colOff>19431</xdr:colOff>
      <xdr:row>65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F1A888A-385F-465A-B014-53B1DB879A29}"/>
            </a:ext>
          </a:extLst>
        </xdr:cNvPr>
        <xdr:cNvSpPr/>
      </xdr:nvSpPr>
      <xdr:spPr>
        <a:xfrm>
          <a:off x="11249025" y="11049000"/>
          <a:ext cx="219456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64</xdr:col>
      <xdr:colOff>491218</xdr:colOff>
      <xdr:row>45</xdr:row>
      <xdr:rowOff>171450</xdr:rowOff>
    </xdr:from>
    <xdr:to>
      <xdr:col>66</xdr:col>
      <xdr:colOff>586468</xdr:colOff>
      <xdr:row>49</xdr:row>
      <xdr:rowOff>3810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9BB34E1-2917-4173-8E23-69D665ADA5DD}"/>
            </a:ext>
          </a:extLst>
        </xdr:cNvPr>
        <xdr:cNvSpPr/>
      </xdr:nvSpPr>
      <xdr:spPr>
        <a:xfrm>
          <a:off x="20007943" y="7981950"/>
          <a:ext cx="1314450" cy="594360"/>
        </a:xfrm>
        <a:prstGeom prst="rect">
          <a:avLst/>
        </a:prstGeom>
        <a:solidFill>
          <a:srgbClr val="FFFFCC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Brute Force Attack</a:t>
          </a:r>
          <a:r>
            <a:rPr lang="en-US" sz="1100" b="1" baseline="0">
              <a:solidFill>
                <a:schemeClr val="accent6">
                  <a:lumMod val="50000"/>
                </a:schemeClr>
              </a:solidFill>
            </a:rPr>
            <a:t> as rouse, then website defacement</a:t>
          </a:r>
          <a:endParaRPr 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29</xdr:col>
      <xdr:colOff>171450</xdr:colOff>
      <xdr:row>97</xdr:row>
      <xdr:rowOff>47625</xdr:rowOff>
    </xdr:from>
    <xdr:to>
      <xdr:col>31</xdr:col>
      <xdr:colOff>47625</xdr:colOff>
      <xdr:row>101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4A831A0-F222-4588-9C8F-504F3D421B47}"/>
            </a:ext>
          </a:extLst>
        </xdr:cNvPr>
        <xdr:cNvSpPr/>
      </xdr:nvSpPr>
      <xdr:spPr>
        <a:xfrm>
          <a:off x="11801475" y="17764125"/>
          <a:ext cx="238125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9525</xdr:colOff>
      <xdr:row>92</xdr:row>
      <xdr:rowOff>57150</xdr:rowOff>
    </xdr:from>
    <xdr:to>
      <xdr:col>34</xdr:col>
      <xdr:colOff>95250</xdr:colOff>
      <xdr:row>94</xdr:row>
      <xdr:rowOff>41910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051EBE5-50F3-4348-9E1C-66980D350173}"/>
            </a:ext>
          </a:extLst>
        </xdr:cNvPr>
        <xdr:cNvSpPr/>
      </xdr:nvSpPr>
      <xdr:spPr>
        <a:xfrm>
          <a:off x="11277600" y="16821150"/>
          <a:ext cx="1352550" cy="365760"/>
        </a:xfrm>
        <a:prstGeom prst="rect">
          <a:avLst/>
        </a:prstGeom>
        <a:solidFill>
          <a:srgbClr val="FFFFCC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5720" tIns="0" rIns="45720" bIns="0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PII All Users, All Enclaves</a:t>
          </a:r>
        </a:p>
      </xdr:txBody>
    </xdr:sp>
    <xdr:clientData/>
  </xdr:twoCellAnchor>
  <xdr:twoCellAnchor>
    <xdr:from>
      <xdr:col>30</xdr:col>
      <xdr:colOff>109538</xdr:colOff>
      <xdr:row>94</xdr:row>
      <xdr:rowOff>41910</xdr:rowOff>
    </xdr:from>
    <xdr:to>
      <xdr:col>30</xdr:col>
      <xdr:colOff>109538</xdr:colOff>
      <xdr:row>97</xdr:row>
      <xdr:rowOff>47625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ADA037B-51A4-488A-A779-F40A9C8A85A4}"/>
            </a:ext>
          </a:extLst>
        </xdr:cNvPr>
        <xdr:cNvCxnSpPr>
          <a:stCxn id="22" idx="2"/>
          <a:endCxn id="21" idx="0"/>
        </xdr:cNvCxnSpPr>
      </xdr:nvCxnSpPr>
      <xdr:spPr>
        <a:xfrm flipH="1">
          <a:off x="11920538" y="17186910"/>
          <a:ext cx="0" cy="577215"/>
        </a:xfrm>
        <a:prstGeom prst="line">
          <a:avLst/>
        </a:prstGeom>
        <a:ln w="19050">
          <a:solidFill>
            <a:srgbClr val="FF0000"/>
          </a:solidFill>
          <a:prstDash val="solid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146957</xdr:colOff>
      <xdr:row>47</xdr:row>
      <xdr:rowOff>133350</xdr:rowOff>
    </xdr:from>
    <xdr:to>
      <xdr:col>64</xdr:col>
      <xdr:colOff>504552</xdr:colOff>
      <xdr:row>47</xdr:row>
      <xdr:rowOff>133350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0BE477B-F497-495C-B48D-9A6A31E35436}"/>
            </a:ext>
          </a:extLst>
        </xdr:cNvPr>
        <xdr:cNvCxnSpPr/>
      </xdr:nvCxnSpPr>
      <xdr:spPr>
        <a:xfrm>
          <a:off x="19663682" y="8324850"/>
          <a:ext cx="357595" cy="0"/>
        </a:xfrm>
        <a:prstGeom prst="line">
          <a:avLst/>
        </a:prstGeom>
        <a:ln w="19050">
          <a:solidFill>
            <a:srgbClr val="FF0000"/>
          </a:solidFill>
          <a:prstDash val="sysDash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66</xdr:row>
      <xdr:rowOff>9525</xdr:rowOff>
    </xdr:from>
    <xdr:to>
      <xdr:col>27</xdr:col>
      <xdr:colOff>19431</xdr:colOff>
      <xdr:row>73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59C5029-4893-4798-A90F-0917C66889A9}"/>
            </a:ext>
          </a:extLst>
        </xdr:cNvPr>
        <xdr:cNvSpPr/>
      </xdr:nvSpPr>
      <xdr:spPr>
        <a:xfrm>
          <a:off x="11068050" y="11820525"/>
          <a:ext cx="219456" cy="1504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19050</xdr:colOff>
      <xdr:row>40</xdr:row>
      <xdr:rowOff>0</xdr:rowOff>
    </xdr:from>
    <xdr:to>
      <xdr:col>26</xdr:col>
      <xdr:colOff>85725</xdr:colOff>
      <xdr:row>55</xdr:row>
      <xdr:rowOff>152400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11CEAE9-F173-4DC3-861B-B6F8F26E9B8B}"/>
            </a:ext>
          </a:extLst>
        </xdr:cNvPr>
        <xdr:cNvCxnSpPr/>
      </xdr:nvCxnSpPr>
      <xdr:spPr>
        <a:xfrm>
          <a:off x="9791700" y="6858000"/>
          <a:ext cx="1381125" cy="3009900"/>
        </a:xfrm>
        <a:prstGeom prst="line">
          <a:avLst/>
        </a:prstGeom>
        <a:ln w="19050">
          <a:solidFill>
            <a:srgbClr val="FF0000"/>
          </a:solidFill>
          <a:prstDash val="sysDash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</xdr:colOff>
      <xdr:row>55</xdr:row>
      <xdr:rowOff>171450</xdr:rowOff>
    </xdr:from>
    <xdr:to>
      <xdr:col>26</xdr:col>
      <xdr:colOff>66675</xdr:colOff>
      <xdr:row>65</xdr:row>
      <xdr:rowOff>186690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2A573DE-AEE6-4AC8-B071-F02547F44DE7}"/>
            </a:ext>
          </a:extLst>
        </xdr:cNvPr>
        <xdr:cNvCxnSpPr/>
      </xdr:nvCxnSpPr>
      <xdr:spPr>
        <a:xfrm>
          <a:off x="11153775" y="9886950"/>
          <a:ext cx="0" cy="1920240"/>
        </a:xfrm>
        <a:prstGeom prst="line">
          <a:avLst/>
        </a:prstGeom>
        <a:ln w="19050">
          <a:solidFill>
            <a:srgbClr val="FF0000"/>
          </a:solidFill>
          <a:prstDash val="sysDash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551089</xdr:colOff>
      <xdr:row>54</xdr:row>
      <xdr:rowOff>9525</xdr:rowOff>
    </xdr:from>
    <xdr:to>
      <xdr:col>64</xdr:col>
      <xdr:colOff>137432</xdr:colOff>
      <xdr:row>57</xdr:row>
      <xdr:rowOff>180974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6C01F1E-5434-4A50-8481-8A2FB3304A79}"/>
            </a:ext>
          </a:extLst>
        </xdr:cNvPr>
        <xdr:cNvSpPr/>
      </xdr:nvSpPr>
      <xdr:spPr>
        <a:xfrm>
          <a:off x="18848614" y="9534525"/>
          <a:ext cx="805543" cy="742949"/>
        </a:xfrm>
        <a:prstGeom prst="rect">
          <a:avLst/>
        </a:prstGeom>
        <a:solidFill>
          <a:srgbClr val="FFFFCC"/>
        </a:solidFill>
        <a:ln w="15875"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Lat.</a:t>
          </a:r>
          <a:r>
            <a:rPr lang="en-US" sz="1100" b="1" baseline="0">
              <a:solidFill>
                <a:srgbClr val="FF0000"/>
              </a:solidFill>
            </a:rPr>
            <a:t> Move from Web Admin    to SCADA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161925</xdr:colOff>
      <xdr:row>50</xdr:row>
      <xdr:rowOff>19050</xdr:rowOff>
    </xdr:from>
    <xdr:to>
      <xdr:col>32</xdr:col>
      <xdr:colOff>19431</xdr:colOff>
      <xdr:row>58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74FA8AF-4FC7-47EF-98EE-5EC32141C985}"/>
            </a:ext>
          </a:extLst>
        </xdr:cNvPr>
        <xdr:cNvSpPr/>
      </xdr:nvSpPr>
      <xdr:spPr>
        <a:xfrm>
          <a:off x="11972925" y="8782050"/>
          <a:ext cx="219456" cy="1504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31</xdr:col>
      <xdr:colOff>161925</xdr:colOff>
      <xdr:row>74</xdr:row>
      <xdr:rowOff>0</xdr:rowOff>
    </xdr:from>
    <xdr:to>
      <xdr:col>33</xdr:col>
      <xdr:colOff>19431</xdr:colOff>
      <xdr:row>81</xdr:row>
      <xdr:rowOff>171450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D85C63B-5408-4108-9BB3-1B1055D13AA6}"/>
            </a:ext>
          </a:extLst>
        </xdr:cNvPr>
        <xdr:cNvSpPr/>
      </xdr:nvSpPr>
      <xdr:spPr>
        <a:xfrm>
          <a:off x="12153900" y="13335000"/>
          <a:ext cx="219456" cy="1504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28575</xdr:colOff>
      <xdr:row>58</xdr:row>
      <xdr:rowOff>9525</xdr:rowOff>
    </xdr:from>
    <xdr:to>
      <xdr:col>32</xdr:col>
      <xdr:colOff>133350</xdr:colOff>
      <xdr:row>73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E39E07D-4F29-4F8F-BFC6-7776935B375C}"/>
            </a:ext>
          </a:extLst>
        </xdr:cNvPr>
        <xdr:cNvCxnSpPr/>
      </xdr:nvCxnSpPr>
      <xdr:spPr>
        <a:xfrm>
          <a:off x="12201525" y="10296525"/>
          <a:ext cx="104775" cy="2981325"/>
        </a:xfrm>
        <a:prstGeom prst="line">
          <a:avLst/>
        </a:prstGeom>
        <a:ln w="19050">
          <a:solidFill>
            <a:srgbClr val="FF0000"/>
          </a:solidFill>
          <a:prstDash val="sysDash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68</xdr:row>
      <xdr:rowOff>123825</xdr:rowOff>
    </xdr:from>
    <xdr:to>
      <xdr:col>31</xdr:col>
      <xdr:colOff>142875</xdr:colOff>
      <xdr:row>75</xdr:row>
      <xdr:rowOff>38100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83FD390-2471-4279-BF81-EBA5C0725612}"/>
            </a:ext>
          </a:extLst>
        </xdr:cNvPr>
        <xdr:cNvCxnSpPr/>
      </xdr:nvCxnSpPr>
      <xdr:spPr>
        <a:xfrm>
          <a:off x="11344275" y="12315825"/>
          <a:ext cx="790575" cy="1247775"/>
        </a:xfrm>
        <a:prstGeom prst="line">
          <a:avLst/>
        </a:prstGeom>
        <a:ln w="19050">
          <a:solidFill>
            <a:srgbClr val="FF0000"/>
          </a:solidFill>
          <a:prstDash val="sysDash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171450</xdr:colOff>
      <xdr:row>17</xdr:row>
      <xdr:rowOff>19050</xdr:rowOff>
    </xdr:from>
    <xdr:to>
      <xdr:col>38</xdr:col>
      <xdr:colOff>173355</xdr:colOff>
      <xdr:row>21</xdr:row>
      <xdr:rowOff>57150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0FDA3B6-FB18-4D44-9182-32AAF1ED12BF}"/>
            </a:ext>
          </a:extLst>
        </xdr:cNvPr>
        <xdr:cNvSpPr/>
      </xdr:nvSpPr>
      <xdr:spPr>
        <a:xfrm>
          <a:off x="13154025" y="3257550"/>
          <a:ext cx="182880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57150</xdr:colOff>
      <xdr:row>27</xdr:row>
      <xdr:rowOff>9525</xdr:rowOff>
    </xdr:from>
    <xdr:to>
      <xdr:col>38</xdr:col>
      <xdr:colOff>59055</xdr:colOff>
      <xdr:row>27</xdr:row>
      <xdr:rowOff>9525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56BB53B-EE70-4035-A3C0-8BB0E267997C}"/>
            </a:ext>
          </a:extLst>
        </xdr:cNvPr>
        <xdr:cNvCxnSpPr/>
      </xdr:nvCxnSpPr>
      <xdr:spPr>
        <a:xfrm>
          <a:off x="13039725" y="5153025"/>
          <a:ext cx="182880" cy="0"/>
        </a:xfrm>
        <a:prstGeom prst="line">
          <a:avLst/>
        </a:prstGeom>
        <a:ln w="19050">
          <a:solidFill>
            <a:srgbClr val="FF0000"/>
          </a:solidFill>
          <a:prstDash val="solid"/>
          <a:headEnd type="none"/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17</xdr:row>
      <xdr:rowOff>19050</xdr:rowOff>
    </xdr:from>
    <xdr:to>
      <xdr:col>40</xdr:col>
      <xdr:colOff>11430</xdr:colOff>
      <xdr:row>21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14880F1-B335-42C2-892F-AF410533A71C}"/>
            </a:ext>
          </a:extLst>
        </xdr:cNvPr>
        <xdr:cNvSpPr/>
      </xdr:nvSpPr>
      <xdr:spPr>
        <a:xfrm>
          <a:off x="13354050" y="3257550"/>
          <a:ext cx="182880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41</xdr:col>
      <xdr:colOff>0</xdr:colOff>
      <xdr:row>20</xdr:row>
      <xdr:rowOff>171450</xdr:rowOff>
    </xdr:from>
    <xdr:to>
      <xdr:col>42</xdr:col>
      <xdr:colOff>1905</xdr:colOff>
      <xdr:row>25</xdr:row>
      <xdr:rowOff>19050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0B97E16-5EE7-4EAE-BA94-90BB62D8C39A}"/>
            </a:ext>
          </a:extLst>
        </xdr:cNvPr>
        <xdr:cNvSpPr/>
      </xdr:nvSpPr>
      <xdr:spPr>
        <a:xfrm>
          <a:off x="13706475" y="3981450"/>
          <a:ext cx="182880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43</xdr:col>
      <xdr:colOff>161925</xdr:colOff>
      <xdr:row>81</xdr:row>
      <xdr:rowOff>180975</xdr:rowOff>
    </xdr:from>
    <xdr:to>
      <xdr:col>45</xdr:col>
      <xdr:colOff>19431</xdr:colOff>
      <xdr:row>86</xdr:row>
      <xdr:rowOff>51435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8151CEA-37E0-42F1-8A51-F46BF86F6377}"/>
            </a:ext>
          </a:extLst>
        </xdr:cNvPr>
        <xdr:cNvSpPr/>
      </xdr:nvSpPr>
      <xdr:spPr>
        <a:xfrm>
          <a:off x="14230350" y="14849475"/>
          <a:ext cx="219456" cy="8229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0</xdr:colOff>
      <xdr:row>85</xdr:row>
      <xdr:rowOff>171450</xdr:rowOff>
    </xdr:from>
    <xdr:to>
      <xdr:col>46</xdr:col>
      <xdr:colOff>38481</xdr:colOff>
      <xdr:row>90</xdr:row>
      <xdr:rowOff>41910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80E545F-4795-4F58-BCC4-3D476A9607F4}"/>
            </a:ext>
          </a:extLst>
        </xdr:cNvPr>
        <xdr:cNvSpPr/>
      </xdr:nvSpPr>
      <xdr:spPr>
        <a:xfrm>
          <a:off x="14430375" y="15601950"/>
          <a:ext cx="219456" cy="8229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holmberg/Desktop/CY21/1.)%20Master%20Intel%20Product%20Tracker%20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nse Event Matrix"/>
      <sheetName val="Offense Event Matrix"/>
      <sheetName val="Due Outs"/>
      <sheetName val="Sheet2"/>
      <sheetName val="Sheet3"/>
    </sheetNames>
    <sheetDataSet>
      <sheetData sheetId="0">
        <row r="8">
          <cell r="B8">
            <v>1</v>
          </cell>
          <cell r="C8" t="str">
            <v>WRA</v>
          </cell>
          <cell r="D8" t="str">
            <v>Brenda</v>
          </cell>
          <cell r="E8" t="str">
            <v>Wellington</v>
          </cell>
          <cell r="F8" t="str">
            <v>Bwellington</v>
          </cell>
          <cell r="G8" t="str">
            <v>40.10.60.32</v>
          </cell>
          <cell r="H8" t="str">
            <v>IT</v>
          </cell>
          <cell r="J8" t="str">
            <v>D1-D, D1-F</v>
          </cell>
          <cell r="O8" t="str">
            <v>HK</v>
          </cell>
          <cell r="Q8" t="str">
            <v>CC</v>
          </cell>
          <cell r="AC8" t="str">
            <v>EM</v>
          </cell>
        </row>
        <row r="9">
          <cell r="B9">
            <v>2</v>
          </cell>
          <cell r="C9" t="str">
            <v>State</v>
          </cell>
          <cell r="D9" t="str">
            <v>Lisa</v>
          </cell>
          <cell r="E9" t="str">
            <v>Waldschmidt</v>
          </cell>
          <cell r="F9" t="str">
            <v>Lwaldschmidt</v>
          </cell>
          <cell r="G9" t="str">
            <v>60.20.60.33</v>
          </cell>
          <cell r="H9" t="str">
            <v>IT</v>
          </cell>
          <cell r="J9" t="str">
            <v>D1-D, D1-F</v>
          </cell>
          <cell r="O9" t="str">
            <v>HK</v>
          </cell>
          <cell r="Q9" t="str">
            <v>CC</v>
          </cell>
          <cell r="AC9" t="str">
            <v>EM</v>
          </cell>
        </row>
        <row r="10">
          <cell r="B10">
            <v>3</v>
          </cell>
          <cell r="C10" t="str">
            <v>Yankee</v>
          </cell>
          <cell r="D10" t="str">
            <v>Gladys</v>
          </cell>
          <cell r="E10" t="str">
            <v>Greeley</v>
          </cell>
          <cell r="F10" t="str">
            <v>Ggreeley</v>
          </cell>
          <cell r="G10" t="str">
            <v>80.40.60.35</v>
          </cell>
          <cell r="H10" t="str">
            <v>IT</v>
          </cell>
          <cell r="J10" t="str">
            <v>D1-D, D1-F</v>
          </cell>
          <cell r="O10" t="str">
            <v>HK</v>
          </cell>
          <cell r="Q10" t="str">
            <v>CC</v>
          </cell>
          <cell r="AC10" t="str">
            <v>EM</v>
          </cell>
        </row>
        <row r="11">
          <cell r="B11">
            <v>4</v>
          </cell>
          <cell r="C11" t="str">
            <v>Pilgrim</v>
          </cell>
          <cell r="D11" t="str">
            <v>Harris</v>
          </cell>
          <cell r="E11" t="str">
            <v>Morgan</v>
          </cell>
          <cell r="F11" t="str">
            <v>Hmorgan</v>
          </cell>
          <cell r="G11" t="str">
            <v>100.50.60.38</v>
          </cell>
          <cell r="H11" t="str">
            <v>IT</v>
          </cell>
          <cell r="J11" t="str">
            <v>D1-D, D1-F</v>
          </cell>
          <cell r="O11" t="str">
            <v>HK</v>
          </cell>
          <cell r="Q11" t="str">
            <v>CC</v>
          </cell>
          <cell r="AC11" t="str">
            <v>EM</v>
          </cell>
        </row>
        <row r="12">
          <cell r="B12">
            <v>84</v>
          </cell>
          <cell r="C12" t="str">
            <v>WRA</v>
          </cell>
          <cell r="D12" t="str">
            <v>Ruth</v>
          </cell>
          <cell r="E12" t="str">
            <v>Burg</v>
          </cell>
          <cell r="F12" t="str">
            <v>Rburg</v>
          </cell>
          <cell r="G12" t="str">
            <v>40.10.60.34</v>
          </cell>
          <cell r="H12" t="str">
            <v>IT</v>
          </cell>
          <cell r="J12" t="str">
            <v>D3-C, D3-D</v>
          </cell>
          <cell r="AC12" t="str">
            <v>EM</v>
          </cell>
          <cell r="AK12" t="str">
            <v>HK</v>
          </cell>
          <cell r="AL12" t="str">
            <v>HK</v>
          </cell>
        </row>
        <row r="13">
          <cell r="B13">
            <v>85</v>
          </cell>
          <cell r="C13" t="str">
            <v>State</v>
          </cell>
          <cell r="D13" t="str">
            <v>Homer</v>
          </cell>
          <cell r="E13" t="str">
            <v>Berlin</v>
          </cell>
          <cell r="F13" t="str">
            <v>Hberlin</v>
          </cell>
          <cell r="G13" t="str">
            <v>60.20.60.35</v>
          </cell>
          <cell r="H13" t="str">
            <v>IT</v>
          </cell>
          <cell r="J13" t="str">
            <v>D3-C, D3-D</v>
          </cell>
          <cell r="AC13" t="str">
            <v>EM</v>
          </cell>
          <cell r="AK13" t="str">
            <v>HK</v>
          </cell>
          <cell r="AL13" t="str">
            <v>HK</v>
          </cell>
        </row>
        <row r="14">
          <cell r="B14">
            <v>86</v>
          </cell>
          <cell r="C14" t="str">
            <v>Yankee</v>
          </cell>
          <cell r="D14" t="str">
            <v>Catherine</v>
          </cell>
          <cell r="E14" t="str">
            <v>Gray</v>
          </cell>
          <cell r="F14" t="str">
            <v>Cgray</v>
          </cell>
          <cell r="G14" t="str">
            <v>80.40.60.37</v>
          </cell>
          <cell r="H14" t="str">
            <v>IT</v>
          </cell>
          <cell r="J14" t="str">
            <v>D3-C, D3-D</v>
          </cell>
          <cell r="AC14" t="str">
            <v>EM</v>
          </cell>
          <cell r="AK14" t="str">
            <v>HK</v>
          </cell>
          <cell r="AL14" t="str">
            <v>HK</v>
          </cell>
        </row>
        <row r="15">
          <cell r="B15">
            <v>87</v>
          </cell>
          <cell r="C15" t="str">
            <v>Pilgrim</v>
          </cell>
          <cell r="D15" t="str">
            <v>Raymond</v>
          </cell>
          <cell r="E15" t="str">
            <v>Snyder</v>
          </cell>
          <cell r="F15" t="str">
            <v>Rsnyder</v>
          </cell>
          <cell r="G15" t="str">
            <v>100.50.60.34</v>
          </cell>
          <cell r="H15" t="str">
            <v>IT</v>
          </cell>
          <cell r="J15" t="str">
            <v>D3-C, D3-D</v>
          </cell>
          <cell r="AC15" t="str">
            <v>EM</v>
          </cell>
          <cell r="AK15" t="str">
            <v>HK</v>
          </cell>
          <cell r="AL15" t="str">
            <v>HK</v>
          </cell>
        </row>
        <row r="17">
          <cell r="D17" t="str">
            <v>Web Admins</v>
          </cell>
        </row>
        <row r="18">
          <cell r="B18">
            <v>88</v>
          </cell>
          <cell r="C18" t="str">
            <v>WRA</v>
          </cell>
          <cell r="D18" t="str">
            <v>Sukhio</v>
          </cell>
          <cell r="E18" t="str">
            <v>Kalashnikov</v>
          </cell>
          <cell r="F18" t="str">
            <v>Skalashnikov</v>
          </cell>
          <cell r="G18" t="str">
            <v>40.10.80.36</v>
          </cell>
          <cell r="H18" t="str">
            <v>Web Admin</v>
          </cell>
          <cell r="J18" t="str">
            <v>Intern, D1-H, D3-B</v>
          </cell>
          <cell r="S18" t="str">
            <v>HK</v>
          </cell>
          <cell r="AC18" t="str">
            <v>EM</v>
          </cell>
          <cell r="AJ18" t="str">
            <v>HK</v>
          </cell>
        </row>
        <row r="19">
          <cell r="B19">
            <v>89</v>
          </cell>
          <cell r="C19" t="str">
            <v>State</v>
          </cell>
          <cell r="D19" t="str">
            <v>Svetlana</v>
          </cell>
          <cell r="E19" t="str">
            <v>Kalashnikov</v>
          </cell>
          <cell r="F19" t="str">
            <v>Skalashnikov</v>
          </cell>
          <cell r="G19" t="str">
            <v>60.20.80.33</v>
          </cell>
          <cell r="H19" t="str">
            <v>Web Admin</v>
          </cell>
          <cell r="J19" t="str">
            <v>Intern, D1-H, D3-B</v>
          </cell>
          <cell r="S19" t="str">
            <v>HK</v>
          </cell>
          <cell r="AC19" t="str">
            <v>EM</v>
          </cell>
          <cell r="AJ19" t="str">
            <v>HK</v>
          </cell>
        </row>
        <row r="20">
          <cell r="B20">
            <v>90</v>
          </cell>
          <cell r="C20" t="str">
            <v>Yankee</v>
          </cell>
          <cell r="D20" t="str">
            <v>Topolev</v>
          </cell>
          <cell r="E20" t="str">
            <v>Kalashnikov</v>
          </cell>
          <cell r="F20" t="str">
            <v>Tkalashnikov</v>
          </cell>
          <cell r="G20" t="str">
            <v>80.40.80.32</v>
          </cell>
          <cell r="H20" t="str">
            <v>Web Admin</v>
          </cell>
          <cell r="J20" t="str">
            <v>Intern, D1-H, D3-B</v>
          </cell>
          <cell r="S20" t="str">
            <v>HK</v>
          </cell>
          <cell r="AC20" t="str">
            <v>EM</v>
          </cell>
          <cell r="AJ20" t="str">
            <v>HK</v>
          </cell>
        </row>
        <row r="21">
          <cell r="B21">
            <v>91</v>
          </cell>
          <cell r="C21" t="str">
            <v>Pilgrim</v>
          </cell>
          <cell r="D21" t="str">
            <v>Mikoyan</v>
          </cell>
          <cell r="E21" t="str">
            <v>Kalashnikov</v>
          </cell>
          <cell r="F21" t="str">
            <v>Mkalashnikov</v>
          </cell>
          <cell r="G21" t="str">
            <v>100.50.80.39</v>
          </cell>
          <cell r="H21" t="str">
            <v>Web Admin</v>
          </cell>
          <cell r="J21" t="str">
            <v>Intern, D1-H, D3-B</v>
          </cell>
          <cell r="S21" t="str">
            <v>HK</v>
          </cell>
          <cell r="AC21" t="str">
            <v>EM</v>
          </cell>
          <cell r="AJ21" t="str">
            <v>HK</v>
          </cell>
        </row>
        <row r="22">
          <cell r="B22">
            <v>5</v>
          </cell>
          <cell r="C22" t="str">
            <v>WRA</v>
          </cell>
          <cell r="D22" t="str">
            <v>Megan</v>
          </cell>
          <cell r="E22" t="str">
            <v>Manning</v>
          </cell>
          <cell r="F22" t="str">
            <v>Mmanning</v>
          </cell>
          <cell r="G22" t="str">
            <v>40.10.80.33</v>
          </cell>
          <cell r="H22" t="str">
            <v>Web Admin</v>
          </cell>
          <cell r="J22" t="str">
            <v>D1-E, D2-C, D2-D +D1-C</v>
          </cell>
          <cell r="N22" t="str">
            <v>CC</v>
          </cell>
          <cell r="P22" t="str">
            <v>CC</v>
          </cell>
          <cell r="X22" t="str">
            <v>CC</v>
          </cell>
          <cell r="Z22" t="str">
            <v>CC</v>
          </cell>
          <cell r="AC22" t="str">
            <v>EM</v>
          </cell>
        </row>
        <row r="23">
          <cell r="B23">
            <v>6</v>
          </cell>
          <cell r="C23" t="str">
            <v>State</v>
          </cell>
          <cell r="D23" t="str">
            <v>Lawrence</v>
          </cell>
          <cell r="E23" t="str">
            <v>Irwin</v>
          </cell>
          <cell r="F23" t="str">
            <v>Lirwin</v>
          </cell>
          <cell r="G23" t="str">
            <v>60.20.80.36</v>
          </cell>
          <cell r="H23" t="str">
            <v>Web Admin</v>
          </cell>
          <cell r="J23" t="str">
            <v>D1-E, D2-C, D2-D +D1-C</v>
          </cell>
          <cell r="N23" t="str">
            <v>CC</v>
          </cell>
          <cell r="P23" t="str">
            <v>CC</v>
          </cell>
          <cell r="X23" t="str">
            <v>CC</v>
          </cell>
          <cell r="Z23" t="str">
            <v>CC</v>
          </cell>
          <cell r="AC23" t="str">
            <v>EM</v>
          </cell>
        </row>
        <row r="24">
          <cell r="B24">
            <v>7</v>
          </cell>
          <cell r="C24" t="str">
            <v>Yankee</v>
          </cell>
          <cell r="D24" t="str">
            <v>Don</v>
          </cell>
          <cell r="E24" t="str">
            <v>Harris</v>
          </cell>
          <cell r="F24" t="str">
            <v>Dharris</v>
          </cell>
          <cell r="G24" t="str">
            <v>80.40.80.36</v>
          </cell>
          <cell r="H24" t="str">
            <v>Web Admin</v>
          </cell>
          <cell r="J24" t="str">
            <v>D1-E, D2-C, D2-D +D1-C</v>
          </cell>
          <cell r="N24" t="str">
            <v>CC</v>
          </cell>
          <cell r="P24" t="str">
            <v>CC</v>
          </cell>
          <cell r="X24" t="str">
            <v>CC</v>
          </cell>
          <cell r="Z24" t="str">
            <v>CC</v>
          </cell>
          <cell r="AC24" t="str">
            <v>EM</v>
          </cell>
        </row>
        <row r="25">
          <cell r="B25">
            <v>8</v>
          </cell>
          <cell r="C25" t="str">
            <v>Pilgrim</v>
          </cell>
          <cell r="D25" t="str">
            <v>Floyd</v>
          </cell>
          <cell r="E25" t="str">
            <v>Kardos</v>
          </cell>
          <cell r="F25" t="str">
            <v>Fkardos</v>
          </cell>
          <cell r="G25" t="str">
            <v>100.50.80.31</v>
          </cell>
          <cell r="H25" t="str">
            <v>Web Admin</v>
          </cell>
          <cell r="J25" t="str">
            <v>D1-E, D2-C, D2-D, D3-K +D1-C</v>
          </cell>
          <cell r="N25" t="str">
            <v>CC</v>
          </cell>
          <cell r="P25" t="str">
            <v>CC</v>
          </cell>
          <cell r="X25" t="str">
            <v>CC</v>
          </cell>
          <cell r="Z25" t="str">
            <v>CC</v>
          </cell>
          <cell r="AC25" t="str">
            <v>EM</v>
          </cell>
        </row>
        <row r="26">
          <cell r="B26">
            <v>9</v>
          </cell>
          <cell r="C26" t="str">
            <v>WRA</v>
          </cell>
          <cell r="D26" t="str">
            <v>Neal</v>
          </cell>
          <cell r="E26" t="str">
            <v>Janousek</v>
          </cell>
          <cell r="F26" t="str">
            <v>Njanousek</v>
          </cell>
          <cell r="G26" t="str">
            <v>40.10.60.21</v>
          </cell>
          <cell r="H26" t="str">
            <v>Engineering</v>
          </cell>
          <cell r="AC26" t="str">
            <v>EM</v>
          </cell>
        </row>
        <row r="27">
          <cell r="B27">
            <v>10</v>
          </cell>
          <cell r="C27" t="str">
            <v>WRA</v>
          </cell>
          <cell r="D27" t="str">
            <v>Priscilla</v>
          </cell>
          <cell r="E27" t="str">
            <v>Rowe</v>
          </cell>
          <cell r="F27" t="str">
            <v>Prowe</v>
          </cell>
          <cell r="G27" t="str">
            <v>40.10.60.38</v>
          </cell>
          <cell r="H27" t="str">
            <v>IT</v>
          </cell>
          <cell r="AC27" t="str">
            <v>EM</v>
          </cell>
        </row>
        <row r="28">
          <cell r="B28">
            <v>11</v>
          </cell>
          <cell r="C28" t="str">
            <v>WRA</v>
          </cell>
          <cell r="D28" t="str">
            <v>Alan</v>
          </cell>
          <cell r="E28" t="str">
            <v>Ruvalcaba</v>
          </cell>
          <cell r="F28" t="str">
            <v>Aruvalcaba</v>
          </cell>
          <cell r="G28" t="str">
            <v>40.10.80.21</v>
          </cell>
          <cell r="H28" t="str">
            <v>Water</v>
          </cell>
          <cell r="AC28" t="str">
            <v>EM</v>
          </cell>
        </row>
        <row r="29">
          <cell r="B29">
            <v>12</v>
          </cell>
          <cell r="C29" t="str">
            <v>WRA</v>
          </cell>
          <cell r="D29" t="str">
            <v>Charles</v>
          </cell>
          <cell r="E29" t="str">
            <v>Salters</v>
          </cell>
          <cell r="F29" t="str">
            <v>Csalters</v>
          </cell>
          <cell r="G29" t="str">
            <v>40.10.80.39</v>
          </cell>
          <cell r="H29" t="str">
            <v>Web Admin</v>
          </cell>
          <cell r="AC29" t="str">
            <v>EM</v>
          </cell>
        </row>
        <row r="30">
          <cell r="B30">
            <v>13</v>
          </cell>
          <cell r="C30" t="str">
            <v>State</v>
          </cell>
          <cell r="D30" t="str">
            <v>Elma</v>
          </cell>
          <cell r="E30" t="str">
            <v>Pilcher</v>
          </cell>
          <cell r="F30" t="str">
            <v>Epilcher</v>
          </cell>
          <cell r="G30" t="str">
            <v>60.20.60.21</v>
          </cell>
          <cell r="H30" t="str">
            <v>Engineering</v>
          </cell>
          <cell r="AC30" t="str">
            <v>EM</v>
          </cell>
        </row>
        <row r="31">
          <cell r="B31">
            <v>14</v>
          </cell>
          <cell r="C31" t="str">
            <v>State</v>
          </cell>
          <cell r="D31" t="str">
            <v>Eden</v>
          </cell>
          <cell r="E31" t="str">
            <v>Wilder</v>
          </cell>
          <cell r="F31" t="str">
            <v>Ewilder</v>
          </cell>
          <cell r="G31" t="str">
            <v>60.20.60.38</v>
          </cell>
          <cell r="H31" t="str">
            <v>IT</v>
          </cell>
          <cell r="AC31" t="str">
            <v>EM</v>
          </cell>
        </row>
        <row r="32">
          <cell r="B32">
            <v>15</v>
          </cell>
          <cell r="C32" t="str">
            <v>State</v>
          </cell>
          <cell r="D32" t="str">
            <v>Shawnna</v>
          </cell>
          <cell r="E32" t="str">
            <v>Parsons</v>
          </cell>
          <cell r="F32" t="str">
            <v>Sparsons</v>
          </cell>
          <cell r="G32" t="str">
            <v>60.20.80.22</v>
          </cell>
          <cell r="H32" t="str">
            <v>HVAC</v>
          </cell>
          <cell r="AC32" t="str">
            <v>EM</v>
          </cell>
        </row>
        <row r="33">
          <cell r="B33">
            <v>16</v>
          </cell>
          <cell r="C33" t="str">
            <v>State</v>
          </cell>
          <cell r="D33" t="str">
            <v>Gloria</v>
          </cell>
          <cell r="E33" t="str">
            <v>Dooley</v>
          </cell>
          <cell r="F33" t="str">
            <v>Gdooley</v>
          </cell>
          <cell r="G33" t="str">
            <v>60.20.80.39</v>
          </cell>
          <cell r="H33" t="str">
            <v>Web Admin</v>
          </cell>
          <cell r="AC33" t="str">
            <v>EM</v>
          </cell>
        </row>
        <row r="34">
          <cell r="B34">
            <v>17</v>
          </cell>
          <cell r="C34" t="str">
            <v>Yankee</v>
          </cell>
          <cell r="D34" t="str">
            <v>Joshua</v>
          </cell>
          <cell r="E34" t="str">
            <v>Dutton</v>
          </cell>
          <cell r="F34" t="str">
            <v>Jdutton</v>
          </cell>
          <cell r="G34" t="str">
            <v>80.40.60.28</v>
          </cell>
          <cell r="H34" t="str">
            <v>Engineering</v>
          </cell>
          <cell r="AC34" t="str">
            <v>EM</v>
          </cell>
        </row>
        <row r="35">
          <cell r="B35">
            <v>18</v>
          </cell>
          <cell r="C35" t="str">
            <v>Yankee</v>
          </cell>
          <cell r="D35" t="str">
            <v>Joseph</v>
          </cell>
          <cell r="E35" t="str">
            <v>Delgado</v>
          </cell>
          <cell r="F35" t="str">
            <v>Jdelgado</v>
          </cell>
          <cell r="G35" t="str">
            <v>80.40.80.26</v>
          </cell>
          <cell r="H35" t="str">
            <v>Distribution</v>
          </cell>
          <cell r="AC35" t="str">
            <v>EM</v>
          </cell>
        </row>
        <row r="36">
          <cell r="B36">
            <v>19</v>
          </cell>
          <cell r="C36" t="str">
            <v>Yankee</v>
          </cell>
          <cell r="D36" t="str">
            <v>Mabel</v>
          </cell>
          <cell r="E36" t="str">
            <v>Wagoner</v>
          </cell>
          <cell r="F36" t="str">
            <v>Mwagoner</v>
          </cell>
          <cell r="G36" t="str">
            <v>80.40.80.39</v>
          </cell>
          <cell r="H36" t="str">
            <v>Web Admin</v>
          </cell>
          <cell r="AC36" t="str">
            <v>EM</v>
          </cell>
        </row>
        <row r="37">
          <cell r="B37">
            <v>20</v>
          </cell>
          <cell r="C37" t="str">
            <v>Pilgrim</v>
          </cell>
          <cell r="D37" t="str">
            <v>Betty</v>
          </cell>
          <cell r="E37" t="str">
            <v>Petterson</v>
          </cell>
          <cell r="F37" t="str">
            <v>Bpetterson</v>
          </cell>
          <cell r="G37" t="str">
            <v>100.50.60.20</v>
          </cell>
          <cell r="H37" t="str">
            <v>Engineering</v>
          </cell>
          <cell r="AC37" t="str">
            <v>EM</v>
          </cell>
        </row>
        <row r="38">
          <cell r="B38">
            <v>21</v>
          </cell>
          <cell r="C38" t="str">
            <v>Pilgrim</v>
          </cell>
          <cell r="D38" t="str">
            <v>Linda</v>
          </cell>
          <cell r="E38" t="str">
            <v>Almanzar</v>
          </cell>
          <cell r="F38" t="str">
            <v>Lalmanzar</v>
          </cell>
          <cell r="G38" t="str">
            <v>100.50.60.30</v>
          </cell>
          <cell r="H38" t="str">
            <v>IT</v>
          </cell>
          <cell r="AC38" t="str">
            <v>EM</v>
          </cell>
        </row>
        <row r="39">
          <cell r="B39">
            <v>22</v>
          </cell>
          <cell r="C39" t="str">
            <v>Pilgrim</v>
          </cell>
          <cell r="D39" t="str">
            <v>Eugenia</v>
          </cell>
          <cell r="E39" t="str">
            <v>Bingham</v>
          </cell>
          <cell r="F39" t="str">
            <v>Ebingham</v>
          </cell>
          <cell r="G39" t="str">
            <v>100.50.80.24</v>
          </cell>
          <cell r="H39" t="str">
            <v>Generation</v>
          </cell>
          <cell r="AC39" t="str">
            <v>EM</v>
          </cell>
        </row>
        <row r="40">
          <cell r="B40">
            <v>23</v>
          </cell>
          <cell r="C40" t="str">
            <v>Pilgrim</v>
          </cell>
          <cell r="D40" t="str">
            <v>Kathleen</v>
          </cell>
          <cell r="E40" t="str">
            <v>Burgos</v>
          </cell>
          <cell r="F40" t="str">
            <v>Kburgos</v>
          </cell>
          <cell r="G40" t="str">
            <v>100.50.80.34</v>
          </cell>
          <cell r="H40" t="str">
            <v>Web Admin</v>
          </cell>
          <cell r="AC40" t="str">
            <v>EM</v>
          </cell>
        </row>
        <row r="42">
          <cell r="D42" t="str">
            <v>HR</v>
          </cell>
        </row>
        <row r="43">
          <cell r="B43">
            <v>24</v>
          </cell>
          <cell r="C43" t="str">
            <v>WRA</v>
          </cell>
          <cell r="D43" t="str">
            <v>Tyrone</v>
          </cell>
          <cell r="E43" t="str">
            <v>Schulte</v>
          </cell>
          <cell r="F43" t="str">
            <v>Tschulte</v>
          </cell>
          <cell r="G43" t="str">
            <v>40.10.30.26</v>
          </cell>
          <cell r="H43" t="str">
            <v>HR</v>
          </cell>
          <cell r="J43" t="str">
            <v>D1-G, D2-A</v>
          </cell>
          <cell r="R43" t="str">
            <v>SY</v>
          </cell>
          <cell r="W43" t="str">
            <v>SY</v>
          </cell>
          <cell r="AC43" t="str">
            <v>EM</v>
          </cell>
        </row>
        <row r="44">
          <cell r="B44">
            <v>25</v>
          </cell>
          <cell r="C44" t="str">
            <v>State</v>
          </cell>
          <cell r="D44" t="str">
            <v>Ronald</v>
          </cell>
          <cell r="E44" t="str">
            <v>Hall</v>
          </cell>
          <cell r="F44" t="str">
            <v>Rhall</v>
          </cell>
          <cell r="G44" t="str">
            <v>60.20.30.23</v>
          </cell>
          <cell r="H44" t="str">
            <v>HR</v>
          </cell>
          <cell r="J44" t="str">
            <v>D1-G, D2-A</v>
          </cell>
          <cell r="R44" t="str">
            <v>SY</v>
          </cell>
          <cell r="W44" t="str">
            <v>SY</v>
          </cell>
          <cell r="AC44" t="str">
            <v>EM</v>
          </cell>
        </row>
        <row r="45">
          <cell r="B45">
            <v>26</v>
          </cell>
          <cell r="C45" t="str">
            <v>Yankee</v>
          </cell>
          <cell r="D45" t="str">
            <v>Joseph</v>
          </cell>
          <cell r="E45" t="str">
            <v>Servin</v>
          </cell>
          <cell r="F45" t="str">
            <v>Jservin</v>
          </cell>
          <cell r="G45" t="str">
            <v>80.40.30.21</v>
          </cell>
          <cell r="H45" t="str">
            <v>HR</v>
          </cell>
          <cell r="J45" t="str">
            <v>D1-G, D2-A</v>
          </cell>
          <cell r="R45" t="str">
            <v>SY</v>
          </cell>
          <cell r="W45" t="str">
            <v>SY</v>
          </cell>
          <cell r="AC45" t="str">
            <v>EM</v>
          </cell>
        </row>
        <row r="46">
          <cell r="B46">
            <v>27</v>
          </cell>
          <cell r="C46" t="str">
            <v>Pilgrim</v>
          </cell>
          <cell r="D46" t="str">
            <v>Erin</v>
          </cell>
          <cell r="E46" t="str">
            <v>Wilson</v>
          </cell>
          <cell r="F46" t="str">
            <v>Ewilson</v>
          </cell>
          <cell r="G46" t="str">
            <v>100.50.30.28</v>
          </cell>
          <cell r="H46" t="str">
            <v>HR</v>
          </cell>
          <cell r="J46" t="str">
            <v>D1-G, D2-A</v>
          </cell>
          <cell r="R46" t="str">
            <v>SY</v>
          </cell>
          <cell r="W46" t="str">
            <v>SY</v>
          </cell>
          <cell r="AC46" t="str">
            <v>EM</v>
          </cell>
        </row>
        <row r="48">
          <cell r="D48" t="str">
            <v>SCADA</v>
          </cell>
        </row>
        <row r="49">
          <cell r="B49">
            <v>32</v>
          </cell>
          <cell r="C49" t="str">
            <v>WRA</v>
          </cell>
          <cell r="D49" t="str">
            <v>Bobbie</v>
          </cell>
          <cell r="E49" t="str">
            <v>Wilson</v>
          </cell>
          <cell r="F49" t="str">
            <v>Bwilson</v>
          </cell>
          <cell r="G49" t="str">
            <v>40.10.80.29</v>
          </cell>
          <cell r="H49" t="str">
            <v>Sewer</v>
          </cell>
          <cell r="J49" t="str">
            <v>D2-C, D2-I, D3-K</v>
          </cell>
          <cell r="Y49" t="str">
            <v>CC</v>
          </cell>
          <cell r="AC49" t="str">
            <v>EM</v>
          </cell>
          <cell r="AE49" t="str">
            <v>CC</v>
          </cell>
          <cell r="AS49" t="str">
            <v>CC</v>
          </cell>
          <cell r="AW49" t="str">
            <v>CC</v>
          </cell>
        </row>
        <row r="50">
          <cell r="B50">
            <v>33</v>
          </cell>
          <cell r="C50" t="str">
            <v>State</v>
          </cell>
          <cell r="D50" t="str">
            <v>Samuel</v>
          </cell>
          <cell r="E50" t="str">
            <v>Phillips</v>
          </cell>
          <cell r="F50" t="str">
            <v>Sphillips</v>
          </cell>
          <cell r="G50" t="str">
            <v>60.20.80.24</v>
          </cell>
          <cell r="H50" t="str">
            <v>HVAC</v>
          </cell>
          <cell r="J50" t="str">
            <v>D2-C, D2-I, D3-K</v>
          </cell>
          <cell r="Y50" t="str">
            <v>CC</v>
          </cell>
          <cell r="AC50" t="str">
            <v>EM</v>
          </cell>
          <cell r="AE50" t="str">
            <v>CC</v>
          </cell>
          <cell r="AS50" t="str">
            <v>CC</v>
          </cell>
          <cell r="AW50" t="str">
            <v>CC</v>
          </cell>
        </row>
        <row r="51">
          <cell r="B51">
            <v>34</v>
          </cell>
          <cell r="C51" t="str">
            <v>Yankee</v>
          </cell>
          <cell r="D51" t="str">
            <v>David</v>
          </cell>
          <cell r="E51" t="str">
            <v>Fulkerson</v>
          </cell>
          <cell r="F51" t="str">
            <v>Dfulkerson</v>
          </cell>
          <cell r="G51" t="str">
            <v>80.40.80.24</v>
          </cell>
          <cell r="H51" t="str">
            <v>Generation</v>
          </cell>
          <cell r="J51" t="str">
            <v>D2-C, D2-I, D3-K</v>
          </cell>
          <cell r="Y51" t="str">
            <v>CC</v>
          </cell>
          <cell r="AC51" t="str">
            <v>EM</v>
          </cell>
          <cell r="AE51" t="str">
            <v>CC</v>
          </cell>
          <cell r="AS51" t="str">
            <v>CC</v>
          </cell>
          <cell r="AW51" t="str">
            <v>CC</v>
          </cell>
        </row>
        <row r="52">
          <cell r="B52">
            <v>35</v>
          </cell>
          <cell r="C52" t="str">
            <v>Pilgrim</v>
          </cell>
          <cell r="D52" t="str">
            <v>Leah</v>
          </cell>
          <cell r="E52" t="str">
            <v>Diaz</v>
          </cell>
          <cell r="F52" t="str">
            <v>Ldiaz</v>
          </cell>
          <cell r="G52" t="str">
            <v>100.50.80.23</v>
          </cell>
          <cell r="H52" t="str">
            <v>Generation</v>
          </cell>
          <cell r="J52" t="str">
            <v>D2-C, D2-I, D3-K</v>
          </cell>
          <cell r="Y52" t="str">
            <v>CC</v>
          </cell>
          <cell r="AC52" t="str">
            <v>EM</v>
          </cell>
          <cell r="AE52" t="str">
            <v>CC</v>
          </cell>
          <cell r="AS52" t="str">
            <v>CC</v>
          </cell>
          <cell r="AW52" t="str">
            <v>CC</v>
          </cell>
        </row>
        <row r="53">
          <cell r="B53">
            <v>36</v>
          </cell>
          <cell r="C53" t="str">
            <v>WRA</v>
          </cell>
          <cell r="D53" t="str">
            <v>Brian</v>
          </cell>
          <cell r="E53" t="str">
            <v>Gunn</v>
          </cell>
          <cell r="F53" t="str">
            <v>Bgunn</v>
          </cell>
          <cell r="G53" t="str">
            <v>40.10.80.24</v>
          </cell>
          <cell r="H53" t="str">
            <v>Water</v>
          </cell>
          <cell r="J53" t="str">
            <v>D2-C, D3-K</v>
          </cell>
          <cell r="Y53" t="str">
            <v>CC</v>
          </cell>
          <cell r="AC53" t="str">
            <v>EM</v>
          </cell>
          <cell r="AS53" t="str">
            <v>CC</v>
          </cell>
          <cell r="AW53" t="str">
            <v>CC</v>
          </cell>
        </row>
        <row r="54">
          <cell r="B54">
            <v>37</v>
          </cell>
          <cell r="C54" t="str">
            <v>State</v>
          </cell>
          <cell r="D54" t="str">
            <v>Paula</v>
          </cell>
          <cell r="E54" t="str">
            <v>Martin</v>
          </cell>
          <cell r="F54" t="str">
            <v>Pmartin</v>
          </cell>
          <cell r="G54" t="str">
            <v>60.20.80.29</v>
          </cell>
          <cell r="H54" t="str">
            <v>Fire Alarms</v>
          </cell>
          <cell r="J54" t="str">
            <v>D2-C, D3-K</v>
          </cell>
          <cell r="Y54" t="str">
            <v>CC</v>
          </cell>
          <cell r="AC54" t="str">
            <v>EM</v>
          </cell>
          <cell r="AS54" t="str">
            <v>CC</v>
          </cell>
          <cell r="AW54" t="str">
            <v>CC</v>
          </cell>
        </row>
        <row r="55">
          <cell r="B55">
            <v>38</v>
          </cell>
          <cell r="C55" t="str">
            <v>Yankee</v>
          </cell>
          <cell r="D55" t="str">
            <v>Edna</v>
          </cell>
          <cell r="E55" t="str">
            <v>Donovan</v>
          </cell>
          <cell r="F55" t="str">
            <v>Edonovan</v>
          </cell>
          <cell r="G55" t="str">
            <v>80.40.80.29</v>
          </cell>
          <cell r="H55" t="str">
            <v>Distribution</v>
          </cell>
          <cell r="J55" t="str">
            <v>D2-C, D3-K</v>
          </cell>
          <cell r="Y55" t="str">
            <v>CC</v>
          </cell>
          <cell r="AC55" t="str">
            <v>EM</v>
          </cell>
          <cell r="AS55" t="str">
            <v>CC</v>
          </cell>
          <cell r="AW55" t="str">
            <v>CC</v>
          </cell>
        </row>
        <row r="56">
          <cell r="B56">
            <v>39</v>
          </cell>
          <cell r="C56" t="str">
            <v>Pilgrim</v>
          </cell>
          <cell r="D56" t="str">
            <v>Isabelle</v>
          </cell>
          <cell r="E56" t="str">
            <v>Anderson</v>
          </cell>
          <cell r="F56" t="str">
            <v>Ianderson</v>
          </cell>
          <cell r="G56" t="str">
            <v>100.50.80.29</v>
          </cell>
          <cell r="H56" t="str">
            <v>Distribution</v>
          </cell>
          <cell r="J56" t="str">
            <v>D2-C, D3-K</v>
          </cell>
          <cell r="Y56" t="str">
            <v>CC</v>
          </cell>
          <cell r="AC56" t="str">
            <v>EM</v>
          </cell>
          <cell r="AS56" t="str">
            <v>CC</v>
          </cell>
          <cell r="AW56" t="str">
            <v>CC</v>
          </cell>
        </row>
        <row r="57">
          <cell r="B57">
            <v>40</v>
          </cell>
          <cell r="C57" t="str">
            <v>State</v>
          </cell>
          <cell r="D57" t="str">
            <v>Jeffrey</v>
          </cell>
          <cell r="E57" t="str">
            <v>Rodriguez</v>
          </cell>
          <cell r="F57" t="str">
            <v>Jrodriguez</v>
          </cell>
          <cell r="G57" t="str">
            <v>60.20.80.28</v>
          </cell>
          <cell r="H57" t="str">
            <v>Fire Alarms</v>
          </cell>
          <cell r="J57" t="str">
            <v>D2-H</v>
          </cell>
          <cell r="AC57" t="str">
            <v>EM</v>
          </cell>
          <cell r="AD57" t="str">
            <v>CC</v>
          </cell>
          <cell r="AW57" t="str">
            <v>CC</v>
          </cell>
        </row>
        <row r="58">
          <cell r="B58">
            <v>41</v>
          </cell>
          <cell r="C58" t="str">
            <v>Yankee</v>
          </cell>
          <cell r="D58" t="str">
            <v>Ervin</v>
          </cell>
          <cell r="E58" t="str">
            <v>Wages</v>
          </cell>
          <cell r="F58" t="str">
            <v>Ewages</v>
          </cell>
          <cell r="G58" t="str">
            <v>80.40.80.28</v>
          </cell>
          <cell r="H58" t="str">
            <v>Distribution</v>
          </cell>
          <cell r="J58" t="str">
            <v>D2-H</v>
          </cell>
          <cell r="AC58" t="str">
            <v>EM</v>
          </cell>
          <cell r="AD58" t="str">
            <v>CC</v>
          </cell>
          <cell r="AW58" t="str">
            <v>CC</v>
          </cell>
        </row>
        <row r="59">
          <cell r="B59">
            <v>42</v>
          </cell>
          <cell r="C59" t="str">
            <v>Pilgrim</v>
          </cell>
          <cell r="D59" t="str">
            <v>Vickie</v>
          </cell>
          <cell r="E59" t="str">
            <v>Eaves</v>
          </cell>
          <cell r="F59" t="str">
            <v>Veaves</v>
          </cell>
          <cell r="G59" t="str">
            <v>100.50.80.28</v>
          </cell>
          <cell r="H59" t="str">
            <v>Distribution</v>
          </cell>
          <cell r="J59" t="str">
            <v>D2-H</v>
          </cell>
          <cell r="AC59" t="str">
            <v>EM</v>
          </cell>
          <cell r="AD59" t="str">
            <v>CC</v>
          </cell>
          <cell r="AW59" t="str">
            <v>CC</v>
          </cell>
        </row>
        <row r="60">
          <cell r="B60">
            <v>43</v>
          </cell>
          <cell r="C60" t="str">
            <v>WRA</v>
          </cell>
          <cell r="D60" t="str">
            <v>Shalonda</v>
          </cell>
          <cell r="E60" t="str">
            <v>Alford</v>
          </cell>
          <cell r="F60" t="str">
            <v>Salford</v>
          </cell>
          <cell r="G60" t="str">
            <v>40.10.80.28</v>
          </cell>
          <cell r="H60" t="str">
            <v>Sewer</v>
          </cell>
          <cell r="J60" t="str">
            <v>D2-H, D2-I</v>
          </cell>
          <cell r="AC60" t="str">
            <v>EM</v>
          </cell>
          <cell r="AD60" t="str">
            <v>CC</v>
          </cell>
          <cell r="AE60" t="str">
            <v>CC</v>
          </cell>
          <cell r="AW60" t="str">
            <v>CC</v>
          </cell>
        </row>
        <row r="61">
          <cell r="B61">
            <v>44</v>
          </cell>
          <cell r="C61" t="str">
            <v>Pilgrim</v>
          </cell>
          <cell r="D61" t="str">
            <v>Erin</v>
          </cell>
          <cell r="E61" t="str">
            <v>Clark</v>
          </cell>
          <cell r="F61" t="str">
            <v>Eclark</v>
          </cell>
          <cell r="G61" t="str">
            <v>100.50.80.22</v>
          </cell>
          <cell r="H61" t="str">
            <v>Generation</v>
          </cell>
          <cell r="J61" t="str">
            <v>D2-H, D2-I, D3-I, D3-K</v>
          </cell>
          <cell r="AC61" t="str">
            <v>EM</v>
          </cell>
          <cell r="AD61" t="str">
            <v>CC</v>
          </cell>
          <cell r="AE61" t="str">
            <v>CC</v>
          </cell>
          <cell r="AQ61" t="str">
            <v>CC</v>
          </cell>
          <cell r="AS61" t="str">
            <v>CC</v>
          </cell>
          <cell r="AW61" t="str">
            <v>CC</v>
          </cell>
        </row>
        <row r="62">
          <cell r="B62">
            <v>45</v>
          </cell>
          <cell r="C62" t="str">
            <v>WRA</v>
          </cell>
          <cell r="D62" t="str">
            <v>John</v>
          </cell>
          <cell r="E62" t="str">
            <v>Fowler</v>
          </cell>
          <cell r="F62" t="str">
            <v>Jfowler</v>
          </cell>
          <cell r="G62" t="str">
            <v>40.10.80.23</v>
          </cell>
          <cell r="H62" t="str">
            <v>Water</v>
          </cell>
          <cell r="J62" t="str">
            <v>D2-H, D2-I, D3-I, D3-K</v>
          </cell>
          <cell r="AC62" t="str">
            <v>EM</v>
          </cell>
          <cell r="AD62" t="str">
            <v>CC</v>
          </cell>
          <cell r="AE62" t="str">
            <v>CC</v>
          </cell>
          <cell r="AQ62" t="str">
            <v>CC</v>
          </cell>
          <cell r="AS62" t="str">
            <v>CC</v>
          </cell>
          <cell r="AW62" t="str">
            <v>CC</v>
          </cell>
        </row>
        <row r="63">
          <cell r="B63">
            <v>46</v>
          </cell>
          <cell r="C63" t="str">
            <v>State</v>
          </cell>
          <cell r="D63" t="str">
            <v>Marc</v>
          </cell>
          <cell r="E63" t="str">
            <v>White</v>
          </cell>
          <cell r="F63" t="str">
            <v>Mwhite</v>
          </cell>
          <cell r="G63" t="str">
            <v>60.20.80.23</v>
          </cell>
          <cell r="H63" t="str">
            <v>HVAC</v>
          </cell>
          <cell r="J63" t="str">
            <v>D2-H, D2-I, D3-I, D3-K</v>
          </cell>
          <cell r="AC63" t="str">
            <v>EM</v>
          </cell>
          <cell r="AD63" t="str">
            <v>CC</v>
          </cell>
          <cell r="AE63" t="str">
            <v>CC</v>
          </cell>
          <cell r="AQ63" t="str">
            <v>CC</v>
          </cell>
          <cell r="AS63" t="str">
            <v>CC</v>
          </cell>
          <cell r="AW63" t="str">
            <v>CC</v>
          </cell>
        </row>
        <row r="64">
          <cell r="B64">
            <v>47</v>
          </cell>
          <cell r="C64" t="str">
            <v>Yankee</v>
          </cell>
          <cell r="D64" t="str">
            <v>Regina</v>
          </cell>
          <cell r="E64" t="str">
            <v>Bradford</v>
          </cell>
          <cell r="F64" t="str">
            <v>Rbradford</v>
          </cell>
          <cell r="G64" t="str">
            <v>80.40.80.23</v>
          </cell>
          <cell r="H64" t="str">
            <v>Generation</v>
          </cell>
          <cell r="J64" t="str">
            <v>D2-H, D2-I, D3-I, D3-K</v>
          </cell>
          <cell r="AC64" t="str">
            <v>EM</v>
          </cell>
          <cell r="AD64" t="str">
            <v>CC</v>
          </cell>
          <cell r="AE64" t="str">
            <v>CC</v>
          </cell>
          <cell r="AQ64" t="str">
            <v>CC</v>
          </cell>
          <cell r="AS64" t="str">
            <v>CC</v>
          </cell>
          <cell r="AW64" t="str">
            <v>CC</v>
          </cell>
        </row>
        <row r="66">
          <cell r="D66" t="str">
            <v>Finance (All users - 1 from each enclave shown)</v>
          </cell>
        </row>
        <row r="67">
          <cell r="B67">
            <v>28</v>
          </cell>
          <cell r="C67" t="str">
            <v>WRA</v>
          </cell>
          <cell r="D67" t="str">
            <v>Horace</v>
          </cell>
          <cell r="E67" t="str">
            <v>McNair</v>
          </cell>
          <cell r="F67" t="str">
            <v>Hmcnair</v>
          </cell>
          <cell r="G67" t="str">
            <v>40.10.30.38</v>
          </cell>
          <cell r="H67" t="str">
            <v>Finance</v>
          </cell>
          <cell r="J67" t="str">
            <v>D1-G, D3-A</v>
          </cell>
          <cell r="AC67" t="str">
            <v>EM</v>
          </cell>
          <cell r="AF67" t="str">
            <v>HK</v>
          </cell>
          <cell r="AI67" t="str">
            <v>HK</v>
          </cell>
        </row>
        <row r="68">
          <cell r="B68">
            <v>29</v>
          </cell>
          <cell r="C68" t="str">
            <v>State</v>
          </cell>
          <cell r="D68" t="str">
            <v>Shelia</v>
          </cell>
          <cell r="E68" t="str">
            <v>Downing</v>
          </cell>
          <cell r="F68" t="str">
            <v>Sdowning</v>
          </cell>
          <cell r="G68" t="str">
            <v>60.20.30.31</v>
          </cell>
          <cell r="H68" t="str">
            <v>Finance</v>
          </cell>
          <cell r="J68" t="str">
            <v>D1-G, D3-A</v>
          </cell>
          <cell r="AC68" t="str">
            <v>EM</v>
          </cell>
          <cell r="AF68" t="str">
            <v>HK</v>
          </cell>
          <cell r="AI68" t="str">
            <v>HK</v>
          </cell>
        </row>
        <row r="69">
          <cell r="B69">
            <v>30</v>
          </cell>
          <cell r="C69" t="str">
            <v>Yankee</v>
          </cell>
          <cell r="D69" t="str">
            <v>John</v>
          </cell>
          <cell r="E69" t="str">
            <v>Weaver</v>
          </cell>
          <cell r="F69" t="str">
            <v>Jweaver</v>
          </cell>
          <cell r="G69" t="str">
            <v>80.40.30.31</v>
          </cell>
          <cell r="H69" t="str">
            <v>Finance</v>
          </cell>
          <cell r="J69" t="str">
            <v>D1-G, D3-A</v>
          </cell>
          <cell r="AC69" t="str">
            <v>EM</v>
          </cell>
          <cell r="AF69" t="str">
            <v>HK</v>
          </cell>
          <cell r="AI69" t="str">
            <v>HK</v>
          </cell>
        </row>
        <row r="70">
          <cell r="B70">
            <v>31</v>
          </cell>
          <cell r="C70" t="str">
            <v>Pilgrim</v>
          </cell>
          <cell r="D70" t="str">
            <v>Norma</v>
          </cell>
          <cell r="E70" t="str">
            <v>Burroughs</v>
          </cell>
          <cell r="F70" t="str">
            <v>Nburroughs</v>
          </cell>
          <cell r="G70" t="str">
            <v>100.50.30.31</v>
          </cell>
          <cell r="H70" t="str">
            <v>Finance</v>
          </cell>
          <cell r="J70" t="str">
            <v>D1-G, D3-A</v>
          </cell>
          <cell r="AC70" t="str">
            <v>EM</v>
          </cell>
          <cell r="AF70" t="str">
            <v>HK</v>
          </cell>
          <cell r="AI70" t="str">
            <v>HK</v>
          </cell>
        </row>
        <row r="71">
          <cell r="B71">
            <v>48</v>
          </cell>
          <cell r="C71" t="str">
            <v>WRA</v>
          </cell>
          <cell r="D71" t="str">
            <v>Elizabeth</v>
          </cell>
          <cell r="E71" t="str">
            <v>Gardner</v>
          </cell>
          <cell r="F71" t="str">
            <v>Egardner</v>
          </cell>
          <cell r="G71" t="str">
            <v>40.10.30.30</v>
          </cell>
          <cell r="H71" t="str">
            <v>Finance</v>
          </cell>
          <cell r="J71" t="str">
            <v>D3-A</v>
          </cell>
          <cell r="AC71" t="str">
            <v>EM</v>
          </cell>
          <cell r="AF71" t="str">
            <v>HK</v>
          </cell>
          <cell r="AI71" t="str">
            <v>HK</v>
          </cell>
        </row>
        <row r="72">
          <cell r="B72">
            <v>49</v>
          </cell>
          <cell r="C72" t="str">
            <v>WRA</v>
          </cell>
          <cell r="D72" t="str">
            <v>Michael</v>
          </cell>
          <cell r="E72" t="str">
            <v>Butler</v>
          </cell>
          <cell r="F72" t="str">
            <v>Mbutler</v>
          </cell>
          <cell r="G72" t="str">
            <v>40.10.30.31</v>
          </cell>
          <cell r="H72" t="str">
            <v>Finance</v>
          </cell>
          <cell r="J72" t="str">
            <v>D3-A</v>
          </cell>
          <cell r="AC72" t="str">
            <v>EM</v>
          </cell>
          <cell r="AF72" t="str">
            <v>HK</v>
          </cell>
          <cell r="AI72" t="str">
            <v>HK</v>
          </cell>
        </row>
        <row r="73">
          <cell r="B73">
            <v>50</v>
          </cell>
          <cell r="C73" t="str">
            <v>WRA</v>
          </cell>
          <cell r="D73" t="str">
            <v>Leslie</v>
          </cell>
          <cell r="E73" t="str">
            <v>Mullins</v>
          </cell>
          <cell r="F73" t="str">
            <v>Lmullins</v>
          </cell>
          <cell r="G73" t="str">
            <v>40.10.30.32</v>
          </cell>
          <cell r="H73" t="str">
            <v>Finance</v>
          </cell>
          <cell r="J73" t="str">
            <v>D3-A</v>
          </cell>
          <cell r="AC73" t="str">
            <v>EM</v>
          </cell>
          <cell r="AF73" t="str">
            <v>HK</v>
          </cell>
          <cell r="AI73" t="str">
            <v>HK</v>
          </cell>
        </row>
        <row r="74">
          <cell r="B74">
            <v>51</v>
          </cell>
          <cell r="C74" t="str">
            <v>WRA</v>
          </cell>
          <cell r="D74" t="str">
            <v>Susan</v>
          </cell>
          <cell r="E74" t="str">
            <v>Arrington</v>
          </cell>
          <cell r="F74" t="str">
            <v>Sarrington</v>
          </cell>
          <cell r="G74" t="str">
            <v>40.10.30.33</v>
          </cell>
          <cell r="H74" t="str">
            <v>Finance</v>
          </cell>
          <cell r="J74" t="str">
            <v>D3-A</v>
          </cell>
          <cell r="AC74" t="str">
            <v>EM</v>
          </cell>
          <cell r="AF74" t="str">
            <v>HK</v>
          </cell>
          <cell r="AI74" t="str">
            <v>HK</v>
          </cell>
        </row>
        <row r="75">
          <cell r="B75">
            <v>52</v>
          </cell>
          <cell r="C75" t="str">
            <v>WRA</v>
          </cell>
          <cell r="D75" t="str">
            <v>Amber</v>
          </cell>
          <cell r="E75" t="str">
            <v>Tran</v>
          </cell>
          <cell r="F75" t="str">
            <v>Atran</v>
          </cell>
          <cell r="G75" t="str">
            <v>40.10.30.34</v>
          </cell>
          <cell r="H75" t="str">
            <v>Finance</v>
          </cell>
          <cell r="J75" t="str">
            <v>D3-A</v>
          </cell>
          <cell r="AC75" t="str">
            <v>EM</v>
          </cell>
          <cell r="AF75" t="str">
            <v>HK</v>
          </cell>
          <cell r="AI75" t="str">
            <v>HK</v>
          </cell>
        </row>
        <row r="76">
          <cell r="B76">
            <v>53</v>
          </cell>
          <cell r="C76" t="str">
            <v>WRA</v>
          </cell>
          <cell r="D76" t="str">
            <v>Edward</v>
          </cell>
          <cell r="E76" t="str">
            <v>Harvey</v>
          </cell>
          <cell r="F76" t="str">
            <v>Eharvey</v>
          </cell>
          <cell r="G76" t="str">
            <v>40.10.30.35</v>
          </cell>
          <cell r="H76" t="str">
            <v>Finance</v>
          </cell>
          <cell r="J76" t="str">
            <v>D3-A</v>
          </cell>
          <cell r="AC76" t="str">
            <v>EM</v>
          </cell>
          <cell r="AF76" t="str">
            <v>HK</v>
          </cell>
          <cell r="AI76" t="str">
            <v>HK</v>
          </cell>
        </row>
        <row r="77">
          <cell r="B77">
            <v>54</v>
          </cell>
          <cell r="C77" t="str">
            <v>WRA</v>
          </cell>
          <cell r="D77" t="str">
            <v>Ursula</v>
          </cell>
          <cell r="E77" t="str">
            <v>Wells</v>
          </cell>
          <cell r="F77" t="str">
            <v>Uwells</v>
          </cell>
          <cell r="G77" t="str">
            <v>40.10.30.36</v>
          </cell>
          <cell r="H77" t="str">
            <v>Finance</v>
          </cell>
          <cell r="J77" t="str">
            <v>D3-A</v>
          </cell>
          <cell r="AC77" t="str">
            <v>EM</v>
          </cell>
          <cell r="AF77" t="str">
            <v>HK</v>
          </cell>
          <cell r="AI77" t="str">
            <v>HK</v>
          </cell>
        </row>
        <row r="78">
          <cell r="B78">
            <v>55</v>
          </cell>
          <cell r="C78" t="str">
            <v>WRA</v>
          </cell>
          <cell r="D78" t="str">
            <v>Enrique</v>
          </cell>
          <cell r="E78" t="str">
            <v>Sandler</v>
          </cell>
          <cell r="F78" t="str">
            <v>Esandler</v>
          </cell>
          <cell r="G78" t="str">
            <v>40.10.30.37</v>
          </cell>
          <cell r="H78" t="str">
            <v>Finance</v>
          </cell>
          <cell r="J78" t="str">
            <v>D3-A</v>
          </cell>
          <cell r="AC78" t="str">
            <v>EM</v>
          </cell>
          <cell r="AF78" t="str">
            <v>HK</v>
          </cell>
          <cell r="AI78" t="str">
            <v>HK</v>
          </cell>
        </row>
        <row r="79">
          <cell r="B79">
            <v>56</v>
          </cell>
          <cell r="C79" t="str">
            <v>WRA</v>
          </cell>
          <cell r="D79" t="str">
            <v>Ricardo</v>
          </cell>
          <cell r="E79" t="str">
            <v>Nelson</v>
          </cell>
          <cell r="F79" t="str">
            <v>Rnelson</v>
          </cell>
          <cell r="G79" t="str">
            <v>40.10.30.39</v>
          </cell>
          <cell r="H79" t="str">
            <v>Finance</v>
          </cell>
          <cell r="J79" t="str">
            <v>D3-A</v>
          </cell>
          <cell r="AC79" t="str">
            <v>EM</v>
          </cell>
          <cell r="AF79" t="str">
            <v>HK</v>
          </cell>
          <cell r="AI79" t="str">
            <v>HK</v>
          </cell>
        </row>
        <row r="80">
          <cell r="B80">
            <v>57</v>
          </cell>
          <cell r="C80" t="str">
            <v>State</v>
          </cell>
          <cell r="D80" t="str">
            <v>Jessie</v>
          </cell>
          <cell r="E80" t="str">
            <v>Sanford</v>
          </cell>
          <cell r="F80" t="str">
            <v>Jsanford</v>
          </cell>
          <cell r="G80" t="str">
            <v>60.20.30.30</v>
          </cell>
          <cell r="H80" t="str">
            <v>Finance</v>
          </cell>
          <cell r="J80" t="str">
            <v>D3-A</v>
          </cell>
          <cell r="AC80" t="str">
            <v>EM</v>
          </cell>
          <cell r="AF80" t="str">
            <v>HK</v>
          </cell>
          <cell r="AI80" t="str">
            <v>HK</v>
          </cell>
        </row>
        <row r="81">
          <cell r="B81">
            <v>58</v>
          </cell>
          <cell r="C81" t="str">
            <v>State</v>
          </cell>
          <cell r="D81" t="str">
            <v>Nathan</v>
          </cell>
          <cell r="E81" t="str">
            <v>Little</v>
          </cell>
          <cell r="F81" t="str">
            <v>Nlittle</v>
          </cell>
          <cell r="G81" t="str">
            <v>60.20.30.32</v>
          </cell>
          <cell r="H81" t="str">
            <v>Finance</v>
          </cell>
          <cell r="J81" t="str">
            <v>D3-A</v>
          </cell>
          <cell r="AC81" t="str">
            <v>EM</v>
          </cell>
          <cell r="AF81" t="str">
            <v>HK</v>
          </cell>
          <cell r="AI81" t="str">
            <v>HK</v>
          </cell>
        </row>
        <row r="82">
          <cell r="B82">
            <v>59</v>
          </cell>
          <cell r="C82" t="str">
            <v>State</v>
          </cell>
          <cell r="D82" t="str">
            <v>Kenneth</v>
          </cell>
          <cell r="E82" t="str">
            <v>Ingle</v>
          </cell>
          <cell r="F82" t="str">
            <v>Kingle</v>
          </cell>
          <cell r="G82" t="str">
            <v>60.20.30.33</v>
          </cell>
          <cell r="H82" t="str">
            <v>Finance</v>
          </cell>
          <cell r="J82" t="str">
            <v>D3-A</v>
          </cell>
          <cell r="AC82" t="str">
            <v>EM</v>
          </cell>
          <cell r="AF82" t="str">
            <v>HK</v>
          </cell>
          <cell r="AI82" t="str">
            <v>HK</v>
          </cell>
        </row>
        <row r="83">
          <cell r="B83">
            <v>60</v>
          </cell>
          <cell r="C83" t="str">
            <v>State</v>
          </cell>
          <cell r="D83" t="str">
            <v>Kim</v>
          </cell>
          <cell r="E83" t="str">
            <v>Ferguson</v>
          </cell>
          <cell r="F83" t="str">
            <v>Kferguson</v>
          </cell>
          <cell r="G83" t="str">
            <v>60.20.30.34</v>
          </cell>
          <cell r="H83" t="str">
            <v>Finance</v>
          </cell>
          <cell r="J83" t="str">
            <v>D3-A</v>
          </cell>
          <cell r="AC83" t="str">
            <v>EM</v>
          </cell>
          <cell r="AF83" t="str">
            <v>HK</v>
          </cell>
          <cell r="AI83" t="str">
            <v>HK</v>
          </cell>
        </row>
        <row r="84">
          <cell r="B84">
            <v>61</v>
          </cell>
          <cell r="C84" t="str">
            <v>State</v>
          </cell>
          <cell r="D84" t="str">
            <v>Dorothy</v>
          </cell>
          <cell r="E84" t="str">
            <v>Thomas</v>
          </cell>
          <cell r="F84" t="str">
            <v>Dthomas</v>
          </cell>
          <cell r="G84" t="str">
            <v>60.20.30.35</v>
          </cell>
          <cell r="H84" t="str">
            <v>Finance</v>
          </cell>
          <cell r="J84" t="str">
            <v>D3-A</v>
          </cell>
          <cell r="AC84" t="str">
            <v>EM</v>
          </cell>
          <cell r="AF84" t="str">
            <v>HK</v>
          </cell>
          <cell r="AI84" t="str">
            <v>HK</v>
          </cell>
        </row>
        <row r="85">
          <cell r="B85">
            <v>62</v>
          </cell>
          <cell r="C85" t="str">
            <v>State</v>
          </cell>
          <cell r="D85" t="str">
            <v>Carolyn</v>
          </cell>
          <cell r="E85" t="str">
            <v>France</v>
          </cell>
          <cell r="F85" t="str">
            <v>Cfrance</v>
          </cell>
          <cell r="G85" t="str">
            <v>60.20.30.36</v>
          </cell>
          <cell r="H85" t="str">
            <v>Finance</v>
          </cell>
          <cell r="J85" t="str">
            <v>D3-A</v>
          </cell>
          <cell r="AC85" t="str">
            <v>EM</v>
          </cell>
          <cell r="AF85" t="str">
            <v>HK</v>
          </cell>
          <cell r="AI85" t="str">
            <v>HK</v>
          </cell>
        </row>
        <row r="86">
          <cell r="B86">
            <v>63</v>
          </cell>
          <cell r="C86" t="str">
            <v>State</v>
          </cell>
          <cell r="D86" t="str">
            <v>Javier</v>
          </cell>
          <cell r="E86" t="str">
            <v>Crowley</v>
          </cell>
          <cell r="F86" t="str">
            <v>Jcrowley</v>
          </cell>
          <cell r="G86" t="str">
            <v>60.20.30.37</v>
          </cell>
          <cell r="H86" t="str">
            <v>Finance</v>
          </cell>
          <cell r="J86" t="str">
            <v>D3-A</v>
          </cell>
          <cell r="AC86" t="str">
            <v>EM</v>
          </cell>
          <cell r="AF86" t="str">
            <v>HK</v>
          </cell>
          <cell r="AI86" t="str">
            <v>HK</v>
          </cell>
        </row>
        <row r="87">
          <cell r="B87">
            <v>64</v>
          </cell>
          <cell r="C87" t="str">
            <v>State</v>
          </cell>
          <cell r="D87" t="str">
            <v>Mabel</v>
          </cell>
          <cell r="E87" t="str">
            <v>Jones</v>
          </cell>
          <cell r="F87" t="str">
            <v>Mjones</v>
          </cell>
          <cell r="G87" t="str">
            <v>60.20.30.38</v>
          </cell>
          <cell r="H87" t="str">
            <v>Finance</v>
          </cell>
          <cell r="J87" t="str">
            <v>D3-A</v>
          </cell>
          <cell r="AC87" t="str">
            <v>EM</v>
          </cell>
          <cell r="AF87" t="str">
            <v>HK</v>
          </cell>
          <cell r="AI87" t="str">
            <v>HK</v>
          </cell>
        </row>
        <row r="88">
          <cell r="B88">
            <v>65</v>
          </cell>
          <cell r="C88" t="str">
            <v>State</v>
          </cell>
          <cell r="D88" t="str">
            <v>Mable</v>
          </cell>
          <cell r="E88" t="str">
            <v>Anderson</v>
          </cell>
          <cell r="F88" t="str">
            <v>Manderson</v>
          </cell>
          <cell r="G88" t="str">
            <v>60.20.30.39</v>
          </cell>
          <cell r="H88" t="str">
            <v>Finance</v>
          </cell>
          <cell r="J88" t="str">
            <v>D3-A</v>
          </cell>
          <cell r="AC88" t="str">
            <v>EM</v>
          </cell>
          <cell r="AF88" t="str">
            <v>HK</v>
          </cell>
          <cell r="AI88" t="str">
            <v>HK</v>
          </cell>
        </row>
        <row r="89">
          <cell r="B89">
            <v>66</v>
          </cell>
          <cell r="C89" t="str">
            <v>Yankee</v>
          </cell>
          <cell r="D89" t="str">
            <v>Janet</v>
          </cell>
          <cell r="E89" t="str">
            <v>Miller</v>
          </cell>
          <cell r="F89" t="str">
            <v>Jmiller</v>
          </cell>
          <cell r="G89" t="str">
            <v>80.40.30.30</v>
          </cell>
          <cell r="H89" t="str">
            <v>Finance</v>
          </cell>
          <cell r="J89" t="str">
            <v>D3-A</v>
          </cell>
          <cell r="AC89" t="str">
            <v>EM</v>
          </cell>
          <cell r="AF89" t="str">
            <v>HK</v>
          </cell>
          <cell r="AI89" t="str">
            <v>HK</v>
          </cell>
        </row>
        <row r="90">
          <cell r="B90">
            <v>67</v>
          </cell>
          <cell r="C90" t="str">
            <v>Yankee</v>
          </cell>
          <cell r="D90" t="str">
            <v>Scott</v>
          </cell>
          <cell r="E90" t="str">
            <v>Alaniz</v>
          </cell>
          <cell r="F90" t="str">
            <v>Salaniz</v>
          </cell>
          <cell r="G90" t="str">
            <v>80.40.30.32</v>
          </cell>
          <cell r="H90" t="str">
            <v>Finance</v>
          </cell>
          <cell r="J90" t="str">
            <v>D3-A</v>
          </cell>
          <cell r="AC90" t="str">
            <v>EM</v>
          </cell>
          <cell r="AF90" t="str">
            <v>HK</v>
          </cell>
          <cell r="AI90" t="str">
            <v>HK</v>
          </cell>
        </row>
        <row r="91">
          <cell r="B91">
            <v>68</v>
          </cell>
          <cell r="C91" t="str">
            <v>Yankee</v>
          </cell>
          <cell r="D91" t="str">
            <v>Alberta</v>
          </cell>
          <cell r="E91" t="str">
            <v>Knight</v>
          </cell>
          <cell r="F91" t="str">
            <v>Aknight</v>
          </cell>
          <cell r="G91" t="str">
            <v>80.40.30.33</v>
          </cell>
          <cell r="H91" t="str">
            <v>Finance</v>
          </cell>
          <cell r="J91" t="str">
            <v>D3-A</v>
          </cell>
          <cell r="AC91" t="str">
            <v>EM</v>
          </cell>
          <cell r="AF91" t="str">
            <v>HK</v>
          </cell>
          <cell r="AI91" t="str">
            <v>HK</v>
          </cell>
        </row>
        <row r="92">
          <cell r="B92">
            <v>69</v>
          </cell>
          <cell r="C92" t="str">
            <v>Yankee</v>
          </cell>
          <cell r="D92" t="str">
            <v>David</v>
          </cell>
          <cell r="E92" t="str">
            <v>Ronk</v>
          </cell>
          <cell r="F92" t="str">
            <v>Dronk</v>
          </cell>
          <cell r="G92" t="str">
            <v>80.40.30.34</v>
          </cell>
          <cell r="H92" t="str">
            <v>Finance</v>
          </cell>
          <cell r="J92" t="str">
            <v>D3-A</v>
          </cell>
          <cell r="AC92" t="str">
            <v>EM</v>
          </cell>
          <cell r="AF92" t="str">
            <v>HK</v>
          </cell>
          <cell r="AI92" t="str">
            <v>HK</v>
          </cell>
        </row>
        <row r="93">
          <cell r="B93">
            <v>70</v>
          </cell>
          <cell r="C93" t="str">
            <v>Yankee</v>
          </cell>
          <cell r="D93" t="str">
            <v>Kathryn</v>
          </cell>
          <cell r="E93" t="str">
            <v>Bentley</v>
          </cell>
          <cell r="F93" t="str">
            <v>Kbentley</v>
          </cell>
          <cell r="G93" t="str">
            <v>80.40.30.35</v>
          </cell>
          <cell r="H93" t="str">
            <v>Finance</v>
          </cell>
          <cell r="J93" t="str">
            <v>D3-A</v>
          </cell>
          <cell r="AC93" t="str">
            <v>EM</v>
          </cell>
          <cell r="AF93" t="str">
            <v>HK</v>
          </cell>
          <cell r="AI93" t="str">
            <v>HK</v>
          </cell>
        </row>
        <row r="94">
          <cell r="B94">
            <v>71</v>
          </cell>
          <cell r="C94" t="str">
            <v>Yankee</v>
          </cell>
          <cell r="D94" t="str">
            <v>Stephen</v>
          </cell>
          <cell r="E94" t="str">
            <v>Lora</v>
          </cell>
          <cell r="F94" t="str">
            <v>Slora</v>
          </cell>
          <cell r="G94" t="str">
            <v>80.40.30.36</v>
          </cell>
          <cell r="H94" t="str">
            <v>Finance</v>
          </cell>
          <cell r="J94" t="str">
            <v>D3-A</v>
          </cell>
          <cell r="AC94" t="str">
            <v>EM</v>
          </cell>
          <cell r="AF94" t="str">
            <v>HK</v>
          </cell>
          <cell r="AI94" t="str">
            <v>HK</v>
          </cell>
        </row>
        <row r="95">
          <cell r="B95">
            <v>72</v>
          </cell>
          <cell r="C95" t="str">
            <v>Yankee</v>
          </cell>
          <cell r="D95" t="str">
            <v>Nancy</v>
          </cell>
          <cell r="E95" t="str">
            <v>Baver</v>
          </cell>
          <cell r="F95" t="str">
            <v>Nbaver</v>
          </cell>
          <cell r="G95" t="str">
            <v>80.40.30.37</v>
          </cell>
          <cell r="H95" t="str">
            <v>Finance</v>
          </cell>
          <cell r="J95" t="str">
            <v>D3-A</v>
          </cell>
          <cell r="AC95" t="str">
            <v>EM</v>
          </cell>
          <cell r="AF95" t="str">
            <v>HK</v>
          </cell>
          <cell r="AI95" t="str">
            <v>HK</v>
          </cell>
        </row>
        <row r="96">
          <cell r="B96">
            <v>73</v>
          </cell>
          <cell r="C96" t="str">
            <v>Yankee</v>
          </cell>
          <cell r="D96" t="str">
            <v>Jay</v>
          </cell>
          <cell r="E96" t="str">
            <v>Fogarty</v>
          </cell>
          <cell r="F96" t="str">
            <v>Jfogarty</v>
          </cell>
          <cell r="G96" t="str">
            <v>80.40.30.38</v>
          </cell>
          <cell r="H96" t="str">
            <v>Finance</v>
          </cell>
          <cell r="J96" t="str">
            <v>D3-A</v>
          </cell>
          <cell r="AC96" t="str">
            <v>EM</v>
          </cell>
          <cell r="AF96" t="str">
            <v>HK</v>
          </cell>
          <cell r="AI96" t="str">
            <v>HK</v>
          </cell>
        </row>
        <row r="97">
          <cell r="B97">
            <v>74</v>
          </cell>
          <cell r="C97" t="str">
            <v>Yankee</v>
          </cell>
          <cell r="D97" t="str">
            <v>Caroline</v>
          </cell>
          <cell r="E97" t="str">
            <v>Petit</v>
          </cell>
          <cell r="F97" t="str">
            <v>Cpetit</v>
          </cell>
          <cell r="G97" t="str">
            <v>80.40.30.39</v>
          </cell>
          <cell r="H97" t="str">
            <v>Finance</v>
          </cell>
          <cell r="J97" t="str">
            <v>D3-A</v>
          </cell>
          <cell r="AC97" t="str">
            <v>EM</v>
          </cell>
          <cell r="AF97" t="str">
            <v>HK</v>
          </cell>
          <cell r="AI97" t="str">
            <v>HK</v>
          </cell>
        </row>
        <row r="98">
          <cell r="B98">
            <v>75</v>
          </cell>
          <cell r="C98" t="str">
            <v>Pilgrim</v>
          </cell>
          <cell r="D98" t="str">
            <v>Miki</v>
          </cell>
          <cell r="E98" t="str">
            <v>Rollins</v>
          </cell>
          <cell r="F98" t="str">
            <v>Mrollins</v>
          </cell>
          <cell r="G98" t="str">
            <v>100.50.30.30</v>
          </cell>
          <cell r="H98" t="str">
            <v>Finance</v>
          </cell>
          <cell r="J98" t="str">
            <v>D3-A</v>
          </cell>
          <cell r="AC98" t="str">
            <v>EM</v>
          </cell>
          <cell r="AF98" t="str">
            <v>HK</v>
          </cell>
          <cell r="AI98" t="str">
            <v>HK</v>
          </cell>
        </row>
        <row r="99">
          <cell r="B99">
            <v>76</v>
          </cell>
          <cell r="C99" t="str">
            <v>Pilgrim</v>
          </cell>
          <cell r="D99" t="str">
            <v>Lena</v>
          </cell>
          <cell r="E99" t="str">
            <v>Torres</v>
          </cell>
          <cell r="F99" t="str">
            <v>Ltorres</v>
          </cell>
          <cell r="G99" t="str">
            <v>100.50.30.32</v>
          </cell>
          <cell r="H99" t="str">
            <v>Finance</v>
          </cell>
          <cell r="J99" t="str">
            <v>D3-A</v>
          </cell>
          <cell r="AC99" t="str">
            <v>EM</v>
          </cell>
          <cell r="AF99" t="str">
            <v>HK</v>
          </cell>
          <cell r="AI99" t="str">
            <v>HK</v>
          </cell>
        </row>
        <row r="100">
          <cell r="B100">
            <v>77</v>
          </cell>
          <cell r="C100" t="str">
            <v>Pilgrim</v>
          </cell>
          <cell r="D100" t="str">
            <v>Martin</v>
          </cell>
          <cell r="E100" t="str">
            <v>Riffle</v>
          </cell>
          <cell r="F100" t="str">
            <v>Mriffle</v>
          </cell>
          <cell r="G100" t="str">
            <v>100.50.30.33</v>
          </cell>
          <cell r="H100" t="str">
            <v>Finance</v>
          </cell>
          <cell r="J100" t="str">
            <v>D3-A</v>
          </cell>
          <cell r="AC100" t="str">
            <v>EM</v>
          </cell>
          <cell r="AF100" t="str">
            <v>HK</v>
          </cell>
          <cell r="AI100" t="str">
            <v>HK</v>
          </cell>
        </row>
        <row r="101">
          <cell r="B101">
            <v>78</v>
          </cell>
          <cell r="C101" t="str">
            <v>Pilgrim</v>
          </cell>
          <cell r="D101" t="str">
            <v>Brandon</v>
          </cell>
          <cell r="E101" t="str">
            <v>Sanders</v>
          </cell>
          <cell r="F101" t="str">
            <v>Bsanders</v>
          </cell>
          <cell r="G101" t="str">
            <v>100.50.30.34</v>
          </cell>
          <cell r="H101" t="str">
            <v>Finance</v>
          </cell>
          <cell r="J101" t="str">
            <v>D3-A</v>
          </cell>
          <cell r="AC101" t="str">
            <v>EM</v>
          </cell>
          <cell r="AF101" t="str">
            <v>HK</v>
          </cell>
          <cell r="AI101" t="str">
            <v>HK</v>
          </cell>
        </row>
        <row r="102">
          <cell r="B102">
            <v>79</v>
          </cell>
          <cell r="C102" t="str">
            <v>Pilgrim</v>
          </cell>
          <cell r="D102" t="str">
            <v>Cassandra</v>
          </cell>
          <cell r="E102" t="str">
            <v>Surratt</v>
          </cell>
          <cell r="F102" t="str">
            <v>Csurratt</v>
          </cell>
          <cell r="G102" t="str">
            <v>100.50.30.35</v>
          </cell>
          <cell r="H102" t="str">
            <v>Finance</v>
          </cell>
          <cell r="J102" t="str">
            <v>D3-A</v>
          </cell>
          <cell r="AC102" t="str">
            <v>EM</v>
          </cell>
          <cell r="AF102" t="str">
            <v>HK</v>
          </cell>
          <cell r="AI102" t="str">
            <v>HK</v>
          </cell>
        </row>
        <row r="103">
          <cell r="B103">
            <v>80</v>
          </cell>
          <cell r="C103" t="str">
            <v>Pilgrim</v>
          </cell>
          <cell r="D103" t="str">
            <v>Joni</v>
          </cell>
          <cell r="E103" t="str">
            <v>Strawser</v>
          </cell>
          <cell r="F103" t="str">
            <v>Jstrawser</v>
          </cell>
          <cell r="G103" t="str">
            <v>100.50.30.36</v>
          </cell>
          <cell r="H103" t="str">
            <v>Finance</v>
          </cell>
          <cell r="J103" t="str">
            <v>D3-A</v>
          </cell>
          <cell r="AC103" t="str">
            <v>EM</v>
          </cell>
          <cell r="AF103" t="str">
            <v>HK</v>
          </cell>
          <cell r="AI103" t="str">
            <v>HK</v>
          </cell>
        </row>
        <row r="104">
          <cell r="B104">
            <v>81</v>
          </cell>
          <cell r="C104" t="str">
            <v>Pilgrim</v>
          </cell>
          <cell r="D104" t="str">
            <v>Rachel</v>
          </cell>
          <cell r="E104" t="str">
            <v>Riggs</v>
          </cell>
          <cell r="F104" t="str">
            <v>Rriggs</v>
          </cell>
          <cell r="G104" t="str">
            <v>100.50.30.37</v>
          </cell>
          <cell r="H104" t="str">
            <v>Finance</v>
          </cell>
          <cell r="J104" t="str">
            <v>D3-A</v>
          </cell>
          <cell r="AC104" t="str">
            <v>EM</v>
          </cell>
          <cell r="AF104" t="str">
            <v>HK</v>
          </cell>
          <cell r="AI104" t="str">
            <v>HK</v>
          </cell>
        </row>
        <row r="105">
          <cell r="B105">
            <v>82</v>
          </cell>
          <cell r="C105" t="str">
            <v>Pilgrim</v>
          </cell>
          <cell r="D105" t="str">
            <v>Jermaine</v>
          </cell>
          <cell r="E105" t="str">
            <v>Wyman</v>
          </cell>
          <cell r="F105" t="str">
            <v>Jwyman</v>
          </cell>
          <cell r="G105" t="str">
            <v>100.50.30.38</v>
          </cell>
          <cell r="H105" t="str">
            <v>Finance</v>
          </cell>
          <cell r="J105" t="str">
            <v>D3-A</v>
          </cell>
          <cell r="AC105" t="str">
            <v>EM</v>
          </cell>
          <cell r="AF105" t="str">
            <v>HK</v>
          </cell>
          <cell r="AI105" t="str">
            <v>HK</v>
          </cell>
        </row>
        <row r="106">
          <cell r="B106">
            <v>83</v>
          </cell>
          <cell r="C106" t="str">
            <v>Pilgrim</v>
          </cell>
          <cell r="D106" t="str">
            <v>Allison</v>
          </cell>
          <cell r="E106" t="str">
            <v>Walker</v>
          </cell>
          <cell r="F106" t="str">
            <v>Awalker</v>
          </cell>
          <cell r="G106" t="str">
            <v>100.50.30.39</v>
          </cell>
          <cell r="H106" t="str">
            <v>Finance</v>
          </cell>
          <cell r="J106" t="str">
            <v>D3-A</v>
          </cell>
          <cell r="AC106" t="str">
            <v>EM</v>
          </cell>
          <cell r="AF106" t="str">
            <v>HK</v>
          </cell>
          <cell r="AI106" t="str">
            <v>HK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C7Z@8X3+D5@" TargetMode="External"/><Relationship Id="rId1" Type="http://schemas.openxmlformats.org/officeDocument/2006/relationships/hyperlink" Target="mailto:PH5kDhKt9I@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BX161"/>
  <sheetViews>
    <sheetView zoomScale="85" zoomScaleNormal="85" workbookViewId="0">
      <pane xSplit="12" ySplit="5" topLeftCell="M6" activePane="bottomRight" state="frozen"/>
      <selection pane="topRight" activeCell="M1" sqref="M1"/>
      <selection pane="bottomLeft" activeCell="A6" sqref="A6"/>
      <selection pane="bottomRight" activeCell="F93" sqref="F93"/>
    </sheetView>
  </sheetViews>
  <sheetFormatPr defaultRowHeight="15" outlineLevelRow="1" outlineLevelCol="1" x14ac:dyDescent="0.25"/>
  <cols>
    <col min="1" max="1" width="1.7109375" style="2" customWidth="1"/>
    <col min="2" max="2" width="14.140625" style="26" customWidth="1"/>
    <col min="3" max="3" width="10" style="27" customWidth="1"/>
    <col min="4" max="4" width="11.42578125" style="26" customWidth="1"/>
    <col min="5" max="5" width="13.85546875" style="2" customWidth="1"/>
    <col min="6" max="6" width="10" style="78" customWidth="1"/>
    <col min="7" max="7" width="24.28515625" style="78" bestFit="1" customWidth="1"/>
    <col min="8" max="8" width="15" style="80" bestFit="1" customWidth="1"/>
    <col min="9" max="9" width="16.85546875" style="80" bestFit="1" customWidth="1"/>
    <col min="10" max="10" width="11.42578125" style="80" bestFit="1" customWidth="1"/>
    <col min="11" max="11" width="11.7109375" style="81" customWidth="1"/>
    <col min="12" max="12" width="20.85546875" style="29" customWidth="1"/>
    <col min="13" max="13" width="21.140625" style="2" customWidth="1" outlineLevel="1"/>
    <col min="14" max="21" width="2.7109375" style="26" customWidth="1"/>
    <col min="22" max="22" width="2.7109375" style="34" customWidth="1"/>
    <col min="23" max="24" width="1.7109375" style="26" customWidth="1"/>
    <col min="25" max="32" width="2.7109375" style="26" customWidth="1"/>
    <col min="33" max="33" width="2.7109375" style="34" customWidth="1"/>
    <col min="34" max="35" width="1.7109375" style="26" customWidth="1"/>
    <col min="36" max="43" width="2.7109375" style="26" customWidth="1"/>
    <col min="44" max="44" width="2.7109375" style="34" customWidth="1"/>
    <col min="45" max="45" width="2.7109375" style="26" customWidth="1"/>
    <col min="46" max="46" width="2.28515625" style="26" bestFit="1" customWidth="1"/>
    <col min="47" max="47" width="1.7109375" style="26" customWidth="1"/>
    <col min="48" max="55" width="2.7109375" style="26" customWidth="1"/>
    <col min="56" max="56" width="2.7109375" style="34" customWidth="1"/>
    <col min="57" max="57" width="2.7109375" style="26" customWidth="1"/>
    <col min="58" max="58" width="2.28515625" style="26" customWidth="1"/>
    <col min="59" max="59" width="1.7109375" style="26" customWidth="1"/>
    <col min="60" max="67" width="2.7109375" style="26" customWidth="1"/>
    <col min="68" max="68" width="1.7109375" style="2" customWidth="1"/>
    <col min="69" max="69" width="1.7109375" style="26" customWidth="1"/>
    <col min="70" max="70" width="1.7109375" style="2" customWidth="1"/>
    <col min="71" max="72" width="9.140625" style="2"/>
    <col min="73" max="76" width="20.7109375" style="2" customWidth="1"/>
    <col min="77" max="16384" width="9.140625" style="2"/>
  </cols>
  <sheetData>
    <row r="1" spans="2:76" s="1" customFormat="1" ht="15.75" x14ac:dyDescent="0.25">
      <c r="B1" s="34"/>
      <c r="C1" s="28"/>
      <c r="D1" s="34"/>
      <c r="F1" s="78"/>
      <c r="G1" s="28">
        <v>2</v>
      </c>
      <c r="H1" s="79">
        <v>10</v>
      </c>
      <c r="I1" s="80">
        <v>5</v>
      </c>
      <c r="J1" s="80">
        <v>8</v>
      </c>
      <c r="K1" s="81">
        <v>9</v>
      </c>
      <c r="L1" s="77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154" t="s">
        <v>392</v>
      </c>
      <c r="Z1" s="34"/>
      <c r="AA1" s="34"/>
      <c r="AB1" s="34"/>
      <c r="AC1" s="155" t="s">
        <v>393</v>
      </c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Q1" s="34"/>
    </row>
    <row r="2" spans="2:76" ht="15.75" x14ac:dyDescent="0.25">
      <c r="E2" s="26" t="s">
        <v>390</v>
      </c>
      <c r="R2" s="30"/>
      <c r="V2" s="31"/>
      <c r="Y2" s="152" t="s">
        <v>391</v>
      </c>
      <c r="Z2" s="153"/>
      <c r="AA2" s="153"/>
      <c r="AB2" s="153"/>
      <c r="AC2" s="156" t="s">
        <v>394</v>
      </c>
      <c r="AD2" s="153"/>
      <c r="AE2" s="153"/>
      <c r="AF2" s="153"/>
      <c r="AH2" s="157" t="s">
        <v>395</v>
      </c>
      <c r="AI2" s="153"/>
      <c r="AJ2" s="153"/>
      <c r="AK2" s="153"/>
      <c r="AL2" s="153"/>
      <c r="AN2" s="153"/>
      <c r="AO2" s="153"/>
      <c r="AP2" s="153"/>
      <c r="AQ2" s="153"/>
      <c r="AS2" s="153"/>
      <c r="AT2" s="153"/>
      <c r="AU2" s="153"/>
    </row>
    <row r="3" spans="2:76" x14ac:dyDescent="0.25">
      <c r="E3" s="26" t="s">
        <v>396</v>
      </c>
    </row>
    <row r="4" spans="2:76" s="136" customFormat="1" ht="18.75" x14ac:dyDescent="0.25">
      <c r="B4" s="127" t="s">
        <v>397</v>
      </c>
      <c r="C4" s="127"/>
      <c r="D4" s="127"/>
      <c r="E4" s="127"/>
      <c r="F4" s="128"/>
      <c r="G4" s="129" t="s">
        <v>398</v>
      </c>
      <c r="H4" s="130"/>
      <c r="I4" s="130"/>
      <c r="J4" s="130"/>
      <c r="K4" s="131"/>
      <c r="L4" s="256" t="s">
        <v>399</v>
      </c>
      <c r="M4" s="132" t="s">
        <v>518</v>
      </c>
      <c r="N4" s="133" t="s">
        <v>436</v>
      </c>
      <c r="O4" s="134"/>
      <c r="P4" s="134"/>
      <c r="Q4" s="134"/>
      <c r="R4" s="134"/>
      <c r="S4" s="134"/>
      <c r="T4" s="134"/>
      <c r="U4" s="134"/>
      <c r="V4" s="135"/>
      <c r="W4" s="132"/>
      <c r="X4" s="132"/>
      <c r="Y4" s="133" t="s">
        <v>400</v>
      </c>
      <c r="Z4" s="134"/>
      <c r="AA4" s="134"/>
      <c r="AB4" s="134"/>
      <c r="AC4" s="134"/>
      <c r="AD4" s="134"/>
      <c r="AE4" s="134"/>
      <c r="AF4" s="134"/>
      <c r="AG4" s="135"/>
      <c r="AH4" s="132"/>
      <c r="AI4" s="132"/>
      <c r="AJ4" s="133" t="s">
        <v>401</v>
      </c>
      <c r="AK4" s="134"/>
      <c r="AL4" s="134"/>
      <c r="AM4" s="134"/>
      <c r="AN4" s="134"/>
      <c r="AO4" s="134"/>
      <c r="AP4" s="134"/>
      <c r="AQ4" s="134"/>
      <c r="AR4" s="135"/>
      <c r="AS4" s="134"/>
      <c r="AT4" s="132"/>
      <c r="AU4" s="132"/>
      <c r="AV4" s="133" t="s">
        <v>402</v>
      </c>
      <c r="AW4" s="134"/>
      <c r="AX4" s="134"/>
      <c r="AY4" s="134"/>
      <c r="AZ4" s="134"/>
      <c r="BA4" s="134"/>
      <c r="BB4" s="134"/>
      <c r="BC4" s="134"/>
      <c r="BD4" s="135"/>
      <c r="BE4" s="134"/>
      <c r="BF4" s="132"/>
      <c r="BG4" s="132"/>
      <c r="BH4" s="133" t="s">
        <v>403</v>
      </c>
      <c r="BI4" s="134"/>
      <c r="BJ4" s="134"/>
      <c r="BK4" s="134"/>
      <c r="BL4" s="134"/>
      <c r="BM4" s="134"/>
      <c r="BN4" s="134"/>
      <c r="BO4" s="134"/>
      <c r="BP4" s="132"/>
      <c r="BQ4" s="132"/>
      <c r="BU4" s="137" t="s">
        <v>11</v>
      </c>
      <c r="BV4" s="138" t="s">
        <v>12</v>
      </c>
      <c r="BW4" s="139" t="s">
        <v>13</v>
      </c>
      <c r="BX4" s="140" t="s">
        <v>14</v>
      </c>
    </row>
    <row r="5" spans="2:76" s="34" customFormat="1" x14ac:dyDescent="0.25">
      <c r="B5" s="40" t="s">
        <v>10</v>
      </c>
      <c r="C5" s="40" t="s">
        <v>404</v>
      </c>
      <c r="D5" s="40" t="s">
        <v>405</v>
      </c>
      <c r="E5" s="40" t="s">
        <v>406</v>
      </c>
      <c r="F5" s="40" t="s">
        <v>1</v>
      </c>
      <c r="G5" s="40" t="s">
        <v>435</v>
      </c>
      <c r="H5" s="40" t="s">
        <v>407</v>
      </c>
      <c r="I5" s="40" t="s">
        <v>408</v>
      </c>
      <c r="J5" s="40" t="s">
        <v>409</v>
      </c>
      <c r="K5" s="40" t="s">
        <v>446</v>
      </c>
      <c r="L5" s="257"/>
      <c r="N5" s="41" t="s">
        <v>410</v>
      </c>
      <c r="O5" s="34" t="s">
        <v>411</v>
      </c>
      <c r="P5" s="41" t="s">
        <v>412</v>
      </c>
      <c r="Q5" s="34" t="s">
        <v>413</v>
      </c>
      <c r="R5" s="41" t="s">
        <v>414</v>
      </c>
      <c r="S5" s="34" t="s">
        <v>415</v>
      </c>
      <c r="T5" s="41" t="s">
        <v>416</v>
      </c>
      <c r="U5" s="34" t="s">
        <v>417</v>
      </c>
      <c r="V5" s="41" t="s">
        <v>418</v>
      </c>
      <c r="Y5" s="41" t="s">
        <v>410</v>
      </c>
      <c r="Z5" s="34" t="s">
        <v>411</v>
      </c>
      <c r="AA5" s="41" t="s">
        <v>412</v>
      </c>
      <c r="AB5" s="34" t="s">
        <v>413</v>
      </c>
      <c r="AC5" s="41" t="s">
        <v>414</v>
      </c>
      <c r="AD5" s="34" t="s">
        <v>415</v>
      </c>
      <c r="AE5" s="41" t="s">
        <v>416</v>
      </c>
      <c r="AF5" s="34" t="s">
        <v>417</v>
      </c>
      <c r="AG5" s="41" t="s">
        <v>418</v>
      </c>
      <c r="AJ5" s="41" t="s">
        <v>410</v>
      </c>
      <c r="AK5" s="34" t="s">
        <v>411</v>
      </c>
      <c r="AL5" s="41" t="s">
        <v>412</v>
      </c>
      <c r="AM5" s="34" t="s">
        <v>413</v>
      </c>
      <c r="AN5" s="41" t="s">
        <v>414</v>
      </c>
      <c r="AO5" s="34" t="s">
        <v>415</v>
      </c>
      <c r="AP5" s="41" t="s">
        <v>416</v>
      </c>
      <c r="AQ5" s="34" t="s">
        <v>417</v>
      </c>
      <c r="AR5" s="41" t="s">
        <v>418</v>
      </c>
      <c r="AS5" s="34" t="s">
        <v>419</v>
      </c>
      <c r="AV5" s="41" t="s">
        <v>410</v>
      </c>
      <c r="AW5" s="34" t="s">
        <v>411</v>
      </c>
      <c r="AX5" s="41" t="s">
        <v>412</v>
      </c>
      <c r="AY5" s="34" t="s">
        <v>413</v>
      </c>
      <c r="AZ5" s="41" t="s">
        <v>414</v>
      </c>
      <c r="BA5" s="34" t="s">
        <v>415</v>
      </c>
      <c r="BB5" s="41" t="s">
        <v>416</v>
      </c>
      <c r="BC5" s="34" t="s">
        <v>417</v>
      </c>
      <c r="BD5" s="41" t="s">
        <v>418</v>
      </c>
      <c r="BE5" s="34" t="s">
        <v>420</v>
      </c>
      <c r="BH5" s="41" t="s">
        <v>410</v>
      </c>
      <c r="BI5" s="34" t="s">
        <v>411</v>
      </c>
      <c r="BJ5" s="41" t="s">
        <v>412</v>
      </c>
      <c r="BK5" s="34" t="s">
        <v>413</v>
      </c>
      <c r="BL5" s="41" t="s">
        <v>414</v>
      </c>
      <c r="BM5" s="34" t="s">
        <v>415</v>
      </c>
      <c r="BN5" s="41" t="s">
        <v>416</v>
      </c>
      <c r="BO5" s="34" t="s">
        <v>417</v>
      </c>
      <c r="BU5" s="3"/>
      <c r="BV5" s="3"/>
      <c r="BW5" s="3"/>
      <c r="BX5" s="3"/>
    </row>
    <row r="6" spans="2:76" x14ac:dyDescent="0.25">
      <c r="B6" s="42"/>
      <c r="BU6" s="3"/>
      <c r="BV6" s="3"/>
      <c r="BW6" s="3"/>
      <c r="BX6" s="3"/>
    </row>
    <row r="7" spans="2:76" s="46" customFormat="1" ht="15" customHeight="1" x14ac:dyDescent="0.25">
      <c r="B7" s="67" t="s">
        <v>449</v>
      </c>
      <c r="C7" s="72" t="s">
        <v>437</v>
      </c>
      <c r="D7" s="72" t="s">
        <v>437</v>
      </c>
      <c r="E7" s="72" t="str">
        <f>J7</f>
        <v>172.18.4.6</v>
      </c>
      <c r="F7" s="148" t="s">
        <v>503</v>
      </c>
      <c r="G7" s="64" t="str">
        <f>VLOOKUP($F7,'Consol Enclave Users &amp; Groups'!$C$3:$L$315,'Offense Event Matrix - WIP'!G$1,FALSE)</f>
        <v>GranitePower.com</v>
      </c>
      <c r="H7" s="85" t="str">
        <f>VLOOKUP($F7,'Consol Enclave Users &amp; Groups'!$C$3:$L$315,'Offense Event Matrix - WIP'!H$1,FALSE)</f>
        <v>Engineer</v>
      </c>
      <c r="I7" s="86" t="str">
        <f>VLOOKUP($F7,'Consol Enclave Users &amp; Groups'!$C$3:$L$315,'Offense Event Matrix - WIP'!I$1,FALSE)</f>
        <v>robin.gray</v>
      </c>
      <c r="J7" s="86" t="str">
        <f>VLOOKUP($F7,'Consol Enclave Users &amp; Groups'!$C$3:$L$315,'Offense Event Matrix - WIP'!J$1,FALSE)</f>
        <v>172.18.4.6</v>
      </c>
      <c r="K7" s="87" t="str">
        <f>VLOOKUP($F7,'Consol Enclave Users &amp; Groups'!$C$3:$L$315,'Offense Event Matrix - WIP'!K$1,FALSE)</f>
        <v>eng4</v>
      </c>
      <c r="L7" s="253" t="s">
        <v>521</v>
      </c>
      <c r="M7" s="46" t="s">
        <v>447</v>
      </c>
      <c r="N7" s="61" t="s">
        <v>421</v>
      </c>
      <c r="O7" s="47"/>
      <c r="P7" s="48"/>
      <c r="Q7" s="48"/>
      <c r="R7" s="47"/>
      <c r="S7" s="47"/>
      <c r="T7" s="47"/>
      <c r="U7" s="47"/>
      <c r="V7" s="47"/>
      <c r="W7" s="49"/>
      <c r="X7" s="50"/>
      <c r="Y7" s="47"/>
      <c r="Z7" s="47"/>
      <c r="AA7" s="48"/>
      <c r="AB7" s="48"/>
      <c r="AC7" s="47"/>
      <c r="AD7" s="47"/>
      <c r="AE7" s="47"/>
      <c r="AF7" s="47"/>
      <c r="AG7" s="47"/>
      <c r="AH7" s="49"/>
      <c r="AI7" s="50"/>
      <c r="AJ7" s="47"/>
      <c r="AK7" s="47"/>
      <c r="AL7" s="47"/>
      <c r="AM7" s="47"/>
      <c r="AN7" s="47"/>
      <c r="AO7" s="47"/>
      <c r="AP7" s="48"/>
      <c r="AQ7" s="47"/>
      <c r="AR7" s="47"/>
      <c r="AS7" s="47"/>
      <c r="AT7" s="49"/>
      <c r="AU7" s="50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9"/>
      <c r="BG7" s="50"/>
      <c r="BH7" s="47"/>
      <c r="BI7" s="47"/>
      <c r="BJ7" s="47"/>
      <c r="BK7" s="47"/>
      <c r="BL7" s="47"/>
      <c r="BM7" s="47"/>
      <c r="BN7" s="47"/>
      <c r="BO7" s="47"/>
      <c r="BP7" s="51"/>
      <c r="BQ7" s="50"/>
      <c r="BU7" s="3"/>
      <c r="BV7" s="3"/>
      <c r="BW7" s="3"/>
      <c r="BX7" s="3"/>
    </row>
    <row r="8" spans="2:76" s="46" customFormat="1" ht="15" customHeight="1" x14ac:dyDescent="0.25">
      <c r="B8" s="68" t="s">
        <v>432</v>
      </c>
      <c r="C8" s="70"/>
      <c r="D8" s="73"/>
      <c r="E8" s="75" t="str">
        <f>J8</f>
        <v>172.16.5.6</v>
      </c>
      <c r="F8" s="148" t="s">
        <v>770</v>
      </c>
      <c r="G8" s="64" t="str">
        <f>VLOOKUP($F8,'Consol Enclave Users &amp; Groups'!$C$3:$L$315,'Offense Event Matrix - WIP'!G$1,FALSE)</f>
        <v>YankeeWater.com</v>
      </c>
      <c r="H8" s="85" t="str">
        <f>VLOOKUP($F8,'Consol Enclave Users &amp; Groups'!$C$3:$L$315,'Offense Event Matrix - WIP'!H$1,FALSE)</f>
        <v>Finance</v>
      </c>
      <c r="I8" s="89" t="str">
        <f>VLOOKUP($F8,'Consol Enclave Users &amp; Groups'!$C$3:$L$315,'Offense Event Matrix - WIP'!I$1,FALSE)</f>
        <v>davion.shaw</v>
      </c>
      <c r="J8" s="89" t="str">
        <f>VLOOKUP($F8,'Consol Enclave Users &amp; Groups'!$C$3:$L$315,'Offense Event Matrix - WIP'!J$1,FALSE)</f>
        <v>172.16.5.6</v>
      </c>
      <c r="K8" s="90" t="str">
        <f>VLOOKUP($F8,'Consol Enclave Users &amp; Groups'!$C$3:$L$315,'Offense Event Matrix - WIP'!K$1,FALSE)</f>
        <v>fin4</v>
      </c>
      <c r="L8" s="254"/>
      <c r="M8" s="46" t="s">
        <v>448</v>
      </c>
      <c r="N8" s="63" t="s">
        <v>421</v>
      </c>
      <c r="O8" s="49"/>
      <c r="P8" s="56"/>
      <c r="Q8" s="57"/>
      <c r="R8" s="55"/>
      <c r="S8" s="49"/>
      <c r="T8" s="55"/>
      <c r="U8" s="49"/>
      <c r="V8" s="55"/>
      <c r="W8" s="49"/>
      <c r="X8" s="50"/>
      <c r="Y8" s="55"/>
      <c r="Z8" s="49"/>
      <c r="AA8" s="56"/>
      <c r="AB8" s="57"/>
      <c r="AC8" s="55"/>
      <c r="AD8" s="49"/>
      <c r="AE8" s="55"/>
      <c r="AF8" s="49"/>
      <c r="AG8" s="55"/>
      <c r="AH8" s="49"/>
      <c r="AI8" s="50"/>
      <c r="AJ8" s="55"/>
      <c r="AK8" s="49"/>
      <c r="AL8" s="55"/>
      <c r="AM8" s="49"/>
      <c r="AN8" s="55"/>
      <c r="AO8" s="49"/>
      <c r="AP8" s="56"/>
      <c r="AQ8" s="49"/>
      <c r="AR8" s="55"/>
      <c r="AS8" s="49"/>
      <c r="AT8" s="49"/>
      <c r="AU8" s="50"/>
      <c r="AV8" s="55"/>
      <c r="AW8" s="49"/>
      <c r="AX8" s="55"/>
      <c r="AY8" s="49"/>
      <c r="AZ8" s="55"/>
      <c r="BA8" s="49"/>
      <c r="BB8" s="55"/>
      <c r="BC8" s="49"/>
      <c r="BD8" s="55"/>
      <c r="BE8" s="49"/>
      <c r="BF8" s="49"/>
      <c r="BG8" s="50"/>
      <c r="BH8" s="55"/>
      <c r="BI8" s="49"/>
      <c r="BJ8" s="55"/>
      <c r="BK8" s="49"/>
      <c r="BL8" s="55"/>
      <c r="BM8" s="49"/>
      <c r="BN8" s="55"/>
      <c r="BO8" s="49"/>
      <c r="BP8" s="51"/>
      <c r="BQ8" s="50"/>
      <c r="BU8" s="3"/>
      <c r="BV8" s="3"/>
      <c r="BW8" s="3"/>
      <c r="BX8" s="3"/>
    </row>
    <row r="9" spans="2:76" s="46" customFormat="1" ht="15" customHeight="1" x14ac:dyDescent="0.25">
      <c r="B9" s="68" t="s">
        <v>433</v>
      </c>
      <c r="C9" s="70"/>
      <c r="D9" s="73"/>
      <c r="E9" s="75" t="str">
        <f t="shared" ref="E8:E30" si="0">J9</f>
        <v>172.20.6.6</v>
      </c>
      <c r="F9" s="148" t="s">
        <v>2597</v>
      </c>
      <c r="G9" s="64" t="str">
        <f>VLOOKUP($F9,'Consol Enclave Users &amp; Groups'!$C$3:$L$315,'Offense Event Matrix - WIP'!G$1,FALSE)</f>
        <v>StarkPower.com</v>
      </c>
      <c r="H9" s="88" t="str">
        <f>VLOOKUP($F9,'Consol Enclave Users &amp; Groups'!$C$3:$L$315,'Offense Event Matrix - WIP'!H$1,FALSE)</f>
        <v>HR</v>
      </c>
      <c r="I9" s="89" t="str">
        <f>VLOOKUP($F9,'Consol Enclave Users &amp; Groups'!$C$3:$L$315,'Offense Event Matrix - WIP'!I$1,FALSE)</f>
        <v>rudolph.lopez</v>
      </c>
      <c r="J9" s="89" t="str">
        <f>VLOOKUP($F9,'Consol Enclave Users &amp; Groups'!$C$3:$L$315,'Offense Event Matrix - WIP'!J$1,FALSE)</f>
        <v>172.20.6.6</v>
      </c>
      <c r="K9" s="90" t="str">
        <f>VLOOKUP($F9,'Consol Enclave Users &amp; Groups'!$C$3:$L$315,'Offense Event Matrix - WIP'!K$1,FALSE)</f>
        <v>hr4</v>
      </c>
      <c r="L9" s="254"/>
      <c r="N9" s="61" t="s">
        <v>421</v>
      </c>
      <c r="O9" s="47"/>
      <c r="P9" s="48"/>
      <c r="Q9" s="48"/>
      <c r="R9" s="47"/>
      <c r="S9" s="47"/>
      <c r="T9" s="47"/>
      <c r="U9" s="47"/>
      <c r="V9" s="47"/>
      <c r="W9" s="49"/>
      <c r="X9" s="50"/>
      <c r="Y9" s="47"/>
      <c r="Z9" s="47"/>
      <c r="AA9" s="48"/>
      <c r="AB9" s="48"/>
      <c r="AC9" s="47"/>
      <c r="AD9" s="47"/>
      <c r="AE9" s="47"/>
      <c r="AF9" s="47"/>
      <c r="AG9" s="47"/>
      <c r="AH9" s="49"/>
      <c r="AI9" s="50"/>
      <c r="AJ9" s="47"/>
      <c r="AK9" s="47"/>
      <c r="AL9" s="47"/>
      <c r="AM9" s="47"/>
      <c r="AN9" s="47"/>
      <c r="AO9" s="47"/>
      <c r="AP9" s="48"/>
      <c r="AQ9" s="47"/>
      <c r="AR9" s="47"/>
      <c r="AS9" s="47"/>
      <c r="AT9" s="49"/>
      <c r="AU9" s="50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9"/>
      <c r="BG9" s="50"/>
      <c r="BH9" s="47"/>
      <c r="BI9" s="47"/>
      <c r="BJ9" s="47"/>
      <c r="BK9" s="47"/>
      <c r="BL9" s="47"/>
      <c r="BM9" s="47"/>
      <c r="BN9" s="47"/>
      <c r="BO9" s="47"/>
      <c r="BP9" s="51"/>
      <c r="BQ9" s="50"/>
      <c r="BU9" s="3" t="s">
        <v>386</v>
      </c>
      <c r="BV9" s="3" t="s">
        <v>387</v>
      </c>
      <c r="BW9" s="3" t="s">
        <v>388</v>
      </c>
      <c r="BX9" s="3" t="s">
        <v>389</v>
      </c>
    </row>
    <row r="10" spans="2:76" s="46" customFormat="1" ht="15" customHeight="1" x14ac:dyDescent="0.25">
      <c r="B10" s="69" t="s">
        <v>434</v>
      </c>
      <c r="C10" s="71"/>
      <c r="D10" s="74"/>
      <c r="E10" s="76" t="e">
        <f t="shared" si="0"/>
        <v>#N/A</v>
      </c>
      <c r="F10" s="148" t="s">
        <v>2598</v>
      </c>
      <c r="G10" s="64" t="e">
        <f>VLOOKUP($F10,'Consol Enclave Users &amp; Groups'!$C$3:$L$315,'Offense Event Matrix - WIP'!G$1,FALSE)</f>
        <v>#N/A</v>
      </c>
      <c r="H10" s="91" t="e">
        <f>VLOOKUP($F10,'Consol Enclave Users &amp; Groups'!$C$3:$L$315,'Offense Event Matrix - WIP'!H$1,FALSE)</f>
        <v>#N/A</v>
      </c>
      <c r="I10" s="92" t="e">
        <f>VLOOKUP($F10,'Consol Enclave Users &amp; Groups'!$C$3:$L$315,'Offense Event Matrix - WIP'!I$1,FALSE)</f>
        <v>#N/A</v>
      </c>
      <c r="J10" s="92" t="e">
        <f>VLOOKUP($F10,'Consol Enclave Users &amp; Groups'!$C$3:$L$315,'Offense Event Matrix - WIP'!J$1,FALSE)</f>
        <v>#N/A</v>
      </c>
      <c r="K10" s="93" t="e">
        <f>VLOOKUP($F10,'Consol Enclave Users &amp; Groups'!$C$3:$L$315,'Offense Event Matrix - WIP'!K$1,FALSE)</f>
        <v>#N/A</v>
      </c>
      <c r="L10" s="255"/>
      <c r="N10" s="63" t="s">
        <v>421</v>
      </c>
      <c r="O10" s="49"/>
      <c r="P10" s="56"/>
      <c r="Q10" s="57"/>
      <c r="R10" s="55"/>
      <c r="S10" s="49"/>
      <c r="T10" s="55"/>
      <c r="U10" s="49"/>
      <c r="V10" s="55"/>
      <c r="W10" s="49"/>
      <c r="X10" s="50"/>
      <c r="Y10" s="55"/>
      <c r="Z10" s="49"/>
      <c r="AA10" s="56"/>
      <c r="AB10" s="57"/>
      <c r="AC10" s="55"/>
      <c r="AD10" s="49"/>
      <c r="AE10" s="55"/>
      <c r="AF10" s="49"/>
      <c r="AG10" s="55"/>
      <c r="AH10" s="49"/>
      <c r="AI10" s="50"/>
      <c r="AJ10" s="55"/>
      <c r="AK10" s="49"/>
      <c r="AL10" s="55"/>
      <c r="AM10" s="49"/>
      <c r="AN10" s="55"/>
      <c r="AO10" s="49"/>
      <c r="AP10" s="56"/>
      <c r="AQ10" s="49"/>
      <c r="AR10" s="55"/>
      <c r="AS10" s="49"/>
      <c r="AT10" s="49"/>
      <c r="AU10" s="50"/>
      <c r="AV10" s="55"/>
      <c r="AW10" s="49"/>
      <c r="AX10" s="55"/>
      <c r="AY10" s="49"/>
      <c r="AZ10" s="55"/>
      <c r="BA10" s="49"/>
      <c r="BB10" s="55"/>
      <c r="BC10" s="49"/>
      <c r="BD10" s="55"/>
      <c r="BE10" s="49"/>
      <c r="BF10" s="49"/>
      <c r="BG10" s="50"/>
      <c r="BH10" s="55"/>
      <c r="BI10" s="49"/>
      <c r="BJ10" s="55"/>
      <c r="BK10" s="49"/>
      <c r="BL10" s="55"/>
      <c r="BM10" s="49"/>
      <c r="BN10" s="55"/>
      <c r="BO10" s="49"/>
      <c r="BP10" s="51"/>
      <c r="BQ10" s="50"/>
      <c r="BU10" s="2"/>
      <c r="BV10" s="2"/>
      <c r="BW10" s="2"/>
      <c r="BX10" s="2"/>
    </row>
    <row r="11" spans="2:76" s="46" customFormat="1" ht="15" customHeight="1" x14ac:dyDescent="0.25">
      <c r="B11" s="67" t="s">
        <v>449</v>
      </c>
      <c r="C11" s="72" t="s">
        <v>437</v>
      </c>
      <c r="D11" s="72" t="s">
        <v>437</v>
      </c>
      <c r="E11" s="72" t="str">
        <f t="shared" si="0"/>
        <v>172.18.5.6</v>
      </c>
      <c r="F11" s="148" t="s">
        <v>762</v>
      </c>
      <c r="G11" s="64" t="str">
        <f>VLOOKUP($F11,'Consol Enclave Users &amp; Groups'!$C$3:$L$315,'Offense Event Matrix - WIP'!G$1,FALSE)</f>
        <v>GranitePower.com</v>
      </c>
      <c r="H11" s="85" t="str">
        <f>VLOOKUP($F11,'Consol Enclave Users &amp; Groups'!$C$3:$L$315,'Offense Event Matrix - WIP'!H$1,FALSE)</f>
        <v>Finance</v>
      </c>
      <c r="I11" s="86" t="str">
        <f>VLOOKUP($F11,'Consol Enclave Users &amp; Groups'!$C$3:$L$315,'Offense Event Matrix - WIP'!I$1,FALSE)</f>
        <v>benito.duke</v>
      </c>
      <c r="J11" s="86" t="str">
        <f>VLOOKUP($F11,'Consol Enclave Users &amp; Groups'!$C$3:$L$315,'Offense Event Matrix - WIP'!J$1,FALSE)</f>
        <v>172.18.5.6</v>
      </c>
      <c r="K11" s="87" t="str">
        <f>VLOOKUP($F11,'Consol Enclave Users &amp; Groups'!$C$3:$L$315,'Offense Event Matrix - WIP'!K$1,FALSE)</f>
        <v>fin4</v>
      </c>
      <c r="L11" s="253" t="s">
        <v>522</v>
      </c>
      <c r="M11" s="46" t="s">
        <v>447</v>
      </c>
      <c r="N11" s="61"/>
      <c r="O11" s="61" t="s">
        <v>421</v>
      </c>
      <c r="P11" s="48"/>
      <c r="Q11" s="48"/>
      <c r="R11" s="47"/>
      <c r="S11" s="47"/>
      <c r="T11" s="47"/>
      <c r="U11" s="47"/>
      <c r="V11" s="47"/>
      <c r="W11" s="49"/>
      <c r="X11" s="50"/>
      <c r="Y11" s="47"/>
      <c r="Z11" s="47"/>
      <c r="AA11" s="48"/>
      <c r="AB11" s="48"/>
      <c r="AC11" s="47"/>
      <c r="AD11" s="47"/>
      <c r="AE11" s="47"/>
      <c r="AF11" s="47"/>
      <c r="AG11" s="47"/>
      <c r="AH11" s="49"/>
      <c r="AI11" s="50"/>
      <c r="AJ11" s="47"/>
      <c r="AK11" s="47"/>
      <c r="AL11" s="47"/>
      <c r="AM11" s="47"/>
      <c r="AN11" s="47"/>
      <c r="AO11" s="47"/>
      <c r="AP11" s="48"/>
      <c r="AQ11" s="47"/>
      <c r="AR11" s="47"/>
      <c r="AS11" s="47"/>
      <c r="AT11" s="49"/>
      <c r="AU11" s="50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9"/>
      <c r="BG11" s="50"/>
      <c r="BH11" s="47"/>
      <c r="BI11" s="47"/>
      <c r="BJ11" s="47"/>
      <c r="BK11" s="47"/>
      <c r="BL11" s="47"/>
      <c r="BM11" s="47"/>
      <c r="BN11" s="47"/>
      <c r="BO11" s="47"/>
      <c r="BP11" s="51"/>
      <c r="BQ11" s="50"/>
      <c r="BU11" s="13" t="s">
        <v>23</v>
      </c>
      <c r="BV11" s="13" t="s">
        <v>17</v>
      </c>
      <c r="BW11" s="13" t="s">
        <v>17</v>
      </c>
      <c r="BX11" s="14"/>
    </row>
    <row r="12" spans="2:76" s="46" customFormat="1" ht="15" customHeight="1" x14ac:dyDescent="0.25">
      <c r="B12" s="68" t="s">
        <v>432</v>
      </c>
      <c r="C12" s="70"/>
      <c r="D12" s="73"/>
      <c r="E12" s="75" t="str">
        <f t="shared" si="0"/>
        <v>172.16.7.6</v>
      </c>
      <c r="F12" s="148" t="s">
        <v>2599</v>
      </c>
      <c r="G12" s="64" t="str">
        <f>VLOOKUP($F12,'Consol Enclave Users &amp; Groups'!$C$3:$L$315,'Offense Event Matrix - WIP'!G$1,FALSE)</f>
        <v>YankeeWater.com</v>
      </c>
      <c r="H12" s="88" t="str">
        <f>VLOOKUP($F12,'Consol Enclave Users &amp; Groups'!$C$3:$L$315,'Offense Event Matrix - WIP'!H$1,FALSE)</f>
        <v>IT</v>
      </c>
      <c r="I12" s="89" t="str">
        <f>VLOOKUP($F12,'Consol Enclave Users &amp; Groups'!$C$3:$L$315,'Offense Event Matrix - WIP'!I$1,FALSE)</f>
        <v>bill.mercado</v>
      </c>
      <c r="J12" s="89" t="str">
        <f>VLOOKUP($F12,'Consol Enclave Users &amp; Groups'!$C$3:$L$315,'Offense Event Matrix - WIP'!J$1,FALSE)</f>
        <v>172.16.7.6</v>
      </c>
      <c r="K12" s="90" t="str">
        <f>VLOOKUP($F12,'Consol Enclave Users &amp; Groups'!$C$3:$L$315,'Offense Event Matrix - WIP'!K$1,FALSE)</f>
        <v>it4</v>
      </c>
      <c r="L12" s="254"/>
      <c r="M12" s="46" t="s">
        <v>448</v>
      </c>
      <c r="N12" s="63"/>
      <c r="O12" s="62" t="s">
        <v>421</v>
      </c>
      <c r="P12" s="56"/>
      <c r="Q12" s="57"/>
      <c r="R12" s="55"/>
      <c r="S12" s="49"/>
      <c r="T12" s="55"/>
      <c r="U12" s="49"/>
      <c r="V12" s="55"/>
      <c r="W12" s="49"/>
      <c r="X12" s="50"/>
      <c r="Y12" s="55"/>
      <c r="Z12" s="49"/>
      <c r="AA12" s="56"/>
      <c r="AB12" s="57"/>
      <c r="AC12" s="55"/>
      <c r="AD12" s="49"/>
      <c r="AE12" s="55"/>
      <c r="AF12" s="49"/>
      <c r="AG12" s="55"/>
      <c r="AH12" s="49"/>
      <c r="AI12" s="50"/>
      <c r="AJ12" s="55"/>
      <c r="AK12" s="49"/>
      <c r="AL12" s="55"/>
      <c r="AM12" s="49"/>
      <c r="AN12" s="55"/>
      <c r="AO12" s="49"/>
      <c r="AP12" s="56"/>
      <c r="AQ12" s="49"/>
      <c r="AR12" s="55"/>
      <c r="AS12" s="49"/>
      <c r="AT12" s="49"/>
      <c r="AU12" s="50"/>
      <c r="AV12" s="55"/>
      <c r="AW12" s="49"/>
      <c r="AX12" s="55"/>
      <c r="AY12" s="49"/>
      <c r="AZ12" s="55"/>
      <c r="BA12" s="49"/>
      <c r="BB12" s="55"/>
      <c r="BC12" s="49"/>
      <c r="BD12" s="55"/>
      <c r="BE12" s="49"/>
      <c r="BF12" s="49"/>
      <c r="BG12" s="50"/>
      <c r="BH12" s="55"/>
      <c r="BI12" s="49"/>
      <c r="BJ12" s="55"/>
      <c r="BK12" s="49"/>
      <c r="BL12" s="55"/>
      <c r="BM12" s="49"/>
      <c r="BN12" s="55"/>
      <c r="BO12" s="49"/>
      <c r="BP12" s="51"/>
      <c r="BQ12" s="50"/>
      <c r="BU12" s="13" t="s">
        <v>26</v>
      </c>
      <c r="BV12" s="13" t="s">
        <v>26</v>
      </c>
      <c r="BW12" s="13" t="s">
        <v>26</v>
      </c>
      <c r="BX12" s="14"/>
    </row>
    <row r="13" spans="2:76" s="46" customFormat="1" ht="15" customHeight="1" x14ac:dyDescent="0.25">
      <c r="B13" s="68" t="s">
        <v>433</v>
      </c>
      <c r="C13" s="70"/>
      <c r="D13" s="73"/>
      <c r="E13" s="75" t="str">
        <f t="shared" si="0"/>
        <v>172.20.8.12</v>
      </c>
      <c r="F13" s="148" t="s">
        <v>2600</v>
      </c>
      <c r="G13" s="64" t="str">
        <f>VLOOKUP($F13,'Consol Enclave Users &amp; Groups'!$C$3:$L$315,'Offense Event Matrix - WIP'!G$1,FALSE)</f>
        <v>StarkPower.com</v>
      </c>
      <c r="H13" s="88" t="str">
        <f>VLOOKUP($F13,'Consol Enclave Users &amp; Groups'!$C$3:$L$315,'Offense Event Matrix - WIP'!H$1,FALSE)</f>
        <v>Security</v>
      </c>
      <c r="I13" s="89" t="str">
        <f>VLOOKUP($F13,'Consol Enclave Users &amp; Groups'!$C$3:$L$315,'Offense Event Matrix - WIP'!I$1,FALSE)</f>
        <v>rose.novak</v>
      </c>
      <c r="J13" s="89" t="str">
        <f>VLOOKUP($F13,'Consol Enclave Users &amp; Groups'!$C$3:$L$315,'Offense Event Matrix - WIP'!J$1,FALSE)</f>
        <v>172.20.8.12</v>
      </c>
      <c r="K13" s="90" t="str">
        <f>VLOOKUP($F13,'Consol Enclave Users &amp; Groups'!$C$3:$L$315,'Offense Event Matrix - WIP'!K$1,FALSE)</f>
        <v>win5</v>
      </c>
      <c r="L13" s="254"/>
      <c r="N13" s="61"/>
      <c r="O13" s="61" t="s">
        <v>421</v>
      </c>
      <c r="P13" s="48"/>
      <c r="Q13" s="48"/>
      <c r="R13" s="47"/>
      <c r="S13" s="47"/>
      <c r="T13" s="47"/>
      <c r="U13" s="47"/>
      <c r="V13" s="47"/>
      <c r="W13" s="49"/>
      <c r="X13" s="50"/>
      <c r="Y13" s="47"/>
      <c r="Z13" s="47"/>
      <c r="AA13" s="48"/>
      <c r="AB13" s="48"/>
      <c r="AC13" s="47"/>
      <c r="AD13" s="47"/>
      <c r="AE13" s="47"/>
      <c r="AF13" s="47"/>
      <c r="AG13" s="47"/>
      <c r="AH13" s="49"/>
      <c r="AI13" s="50"/>
      <c r="AJ13" s="47"/>
      <c r="AK13" s="47"/>
      <c r="AL13" s="47"/>
      <c r="AM13" s="47"/>
      <c r="AN13" s="47"/>
      <c r="AO13" s="47"/>
      <c r="AP13" s="48"/>
      <c r="AQ13" s="47"/>
      <c r="AR13" s="47"/>
      <c r="AS13" s="47"/>
      <c r="AT13" s="49"/>
      <c r="AU13" s="50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9"/>
      <c r="BG13" s="50"/>
      <c r="BH13" s="47"/>
      <c r="BI13" s="47"/>
      <c r="BJ13" s="47"/>
      <c r="BK13" s="47"/>
      <c r="BL13" s="47"/>
      <c r="BM13" s="47"/>
      <c r="BN13" s="47"/>
      <c r="BO13" s="47"/>
      <c r="BP13" s="51"/>
      <c r="BQ13" s="50"/>
      <c r="BU13" s="13" t="s">
        <v>32</v>
      </c>
      <c r="BV13" s="13" t="s">
        <v>32</v>
      </c>
      <c r="BW13" s="13" t="s">
        <v>32</v>
      </c>
      <c r="BX13" s="13" t="s">
        <v>32</v>
      </c>
    </row>
    <row r="14" spans="2:76" s="46" customFormat="1" ht="15" customHeight="1" x14ac:dyDescent="0.25">
      <c r="B14" s="69" t="s">
        <v>434</v>
      </c>
      <c r="C14" s="71"/>
      <c r="D14" s="74"/>
      <c r="E14" s="76" t="e">
        <f t="shared" si="0"/>
        <v>#N/A</v>
      </c>
      <c r="F14" s="148" t="s">
        <v>2612</v>
      </c>
      <c r="G14" s="64" t="e">
        <f>VLOOKUP($F14,'Consol Enclave Users &amp; Groups'!$C$3:$L$315,'Offense Event Matrix - WIP'!G$1,FALSE)</f>
        <v>#N/A</v>
      </c>
      <c r="H14" s="91" t="e">
        <f>VLOOKUP($F14,'Consol Enclave Users &amp; Groups'!$C$3:$L$315,'Offense Event Matrix - WIP'!H$1,FALSE)</f>
        <v>#N/A</v>
      </c>
      <c r="I14" s="92" t="e">
        <f>VLOOKUP($F14,'Consol Enclave Users &amp; Groups'!$C$3:$L$315,'Offense Event Matrix - WIP'!I$1,FALSE)</f>
        <v>#N/A</v>
      </c>
      <c r="J14" s="92" t="e">
        <f>VLOOKUP($F14,'Consol Enclave Users &amp; Groups'!$C$3:$L$315,'Offense Event Matrix - WIP'!J$1,FALSE)</f>
        <v>#N/A</v>
      </c>
      <c r="K14" s="93" t="e">
        <f>VLOOKUP($F14,'Consol Enclave Users &amp; Groups'!$C$3:$L$315,'Offense Event Matrix - WIP'!K$1,FALSE)</f>
        <v>#N/A</v>
      </c>
      <c r="L14" s="255"/>
      <c r="N14" s="63"/>
      <c r="O14" s="62" t="s">
        <v>421</v>
      </c>
      <c r="P14" s="56"/>
      <c r="Q14" s="57"/>
      <c r="R14" s="55"/>
      <c r="S14" s="49"/>
      <c r="T14" s="55"/>
      <c r="U14" s="49"/>
      <c r="V14" s="55"/>
      <c r="W14" s="49"/>
      <c r="X14" s="50"/>
      <c r="Y14" s="55"/>
      <c r="Z14" s="49"/>
      <c r="AA14" s="56"/>
      <c r="AB14" s="57"/>
      <c r="AC14" s="55"/>
      <c r="AD14" s="49"/>
      <c r="AE14" s="55"/>
      <c r="AF14" s="49"/>
      <c r="AG14" s="55"/>
      <c r="AH14" s="49"/>
      <c r="AI14" s="50"/>
      <c r="AJ14" s="55"/>
      <c r="AK14" s="49"/>
      <c r="AL14" s="55"/>
      <c r="AM14" s="49"/>
      <c r="AN14" s="55"/>
      <c r="AO14" s="49"/>
      <c r="AP14" s="56"/>
      <c r="AQ14" s="49"/>
      <c r="AR14" s="55"/>
      <c r="AS14" s="49"/>
      <c r="AT14" s="49"/>
      <c r="AU14" s="50"/>
      <c r="AV14" s="55"/>
      <c r="AW14" s="49"/>
      <c r="AX14" s="55"/>
      <c r="AY14" s="49"/>
      <c r="AZ14" s="55"/>
      <c r="BA14" s="49"/>
      <c r="BB14" s="55"/>
      <c r="BC14" s="49"/>
      <c r="BD14" s="55"/>
      <c r="BE14" s="49"/>
      <c r="BF14" s="49"/>
      <c r="BG14" s="50"/>
      <c r="BH14" s="55"/>
      <c r="BI14" s="49"/>
      <c r="BJ14" s="55"/>
      <c r="BK14" s="49"/>
      <c r="BL14" s="55"/>
      <c r="BM14" s="49"/>
      <c r="BN14" s="55"/>
      <c r="BO14" s="49"/>
      <c r="BP14" s="51"/>
      <c r="BQ14" s="50"/>
      <c r="BU14" s="13" t="s">
        <v>35</v>
      </c>
      <c r="BV14" s="13" t="s">
        <v>35</v>
      </c>
      <c r="BW14" s="12"/>
      <c r="BX14" s="13" t="s">
        <v>35</v>
      </c>
    </row>
    <row r="15" spans="2:76" ht="15.75" x14ac:dyDescent="0.25">
      <c r="B15" s="67" t="s">
        <v>449</v>
      </c>
      <c r="C15" s="72" t="s">
        <v>437</v>
      </c>
      <c r="D15" s="72" t="s">
        <v>437</v>
      </c>
      <c r="E15" s="72" t="str">
        <f t="shared" si="0"/>
        <v>172.18.6.2</v>
      </c>
      <c r="F15" s="148" t="s">
        <v>2601</v>
      </c>
      <c r="G15" s="64" t="str">
        <f>VLOOKUP($F15,'Consol Enclave Users &amp; Groups'!$C$3:$L$315,'Offense Event Matrix - WIP'!G$1,FALSE)</f>
        <v>GranitePower.com</v>
      </c>
      <c r="H15" s="142" t="str">
        <f>VLOOKUP($F15,'Consol Enclave Users &amp; Groups'!$C$3:$L$315,'Offense Event Matrix - WIP'!H$1,FALSE)</f>
        <v>HR Admin</v>
      </c>
      <c r="I15" s="143" t="str">
        <f>VLOOKUP($F15,'Consol Enclave Users &amp; Groups'!$C$3:$L$315,'Offense Event Matrix - WIP'!I$1,FALSE)</f>
        <v>dona.longlegs</v>
      </c>
      <c r="J15" s="86" t="str">
        <f>VLOOKUP($F15,'Consol Enclave Users &amp; Groups'!$C$3:$L$315,'Offense Event Matrix - WIP'!J$1,FALSE)</f>
        <v>172.18.6.2</v>
      </c>
      <c r="K15" s="87" t="str">
        <f>VLOOKUP($F15,'Consol Enclave Users &amp; Groups'!$C$3:$L$315,'Offense Event Matrix - WIP'!K$1,FALSE)</f>
        <v>hr0</v>
      </c>
      <c r="L15" s="253" t="s">
        <v>539</v>
      </c>
      <c r="M15" s="46"/>
      <c r="N15" s="61"/>
      <c r="O15" s="47"/>
      <c r="P15" s="61"/>
      <c r="Q15" s="48"/>
      <c r="R15" s="47"/>
      <c r="S15" s="47"/>
      <c r="T15" s="47"/>
      <c r="U15" s="47"/>
      <c r="V15" s="47"/>
      <c r="W15" s="49"/>
      <c r="X15" s="50"/>
      <c r="Y15" s="47"/>
      <c r="Z15" s="47"/>
      <c r="AA15" s="48"/>
      <c r="AB15" s="48"/>
      <c r="AC15" s="47"/>
      <c r="AD15" s="47"/>
      <c r="AE15" s="47"/>
      <c r="AF15" s="47"/>
      <c r="AG15" s="47"/>
      <c r="AH15" s="49"/>
      <c r="AI15" s="50"/>
      <c r="AJ15" s="47"/>
      <c r="AK15" s="47"/>
      <c r="AL15" s="47"/>
      <c r="AM15" s="47"/>
      <c r="AN15" s="47"/>
      <c r="AO15" s="47" t="s">
        <v>421</v>
      </c>
      <c r="AP15" s="48"/>
      <c r="AQ15" s="47"/>
      <c r="AR15" s="47"/>
      <c r="AS15" s="47"/>
      <c r="AT15" s="49"/>
      <c r="AU15" s="50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9"/>
      <c r="BG15" s="50"/>
      <c r="BH15" s="47"/>
      <c r="BI15" s="47"/>
      <c r="BJ15" s="47"/>
      <c r="BK15" s="47"/>
      <c r="BL15" s="47"/>
      <c r="BM15" s="47"/>
      <c r="BN15" s="47"/>
      <c r="BO15" s="47"/>
      <c r="BP15" s="51"/>
      <c r="BQ15" s="50"/>
      <c r="BU15" s="13" t="s">
        <v>41</v>
      </c>
      <c r="BV15" s="13" t="s">
        <v>41</v>
      </c>
      <c r="BW15" s="13" t="s">
        <v>41</v>
      </c>
      <c r="BX15" s="13" t="s">
        <v>41</v>
      </c>
    </row>
    <row r="16" spans="2:76" ht="15.75" x14ac:dyDescent="0.25">
      <c r="B16" s="68" t="s">
        <v>432</v>
      </c>
      <c r="C16" s="70"/>
      <c r="D16" s="73"/>
      <c r="E16" s="75" t="str">
        <f t="shared" si="0"/>
        <v>172.16.6.2</v>
      </c>
      <c r="F16" s="148" t="s">
        <v>2602</v>
      </c>
      <c r="G16" s="64" t="str">
        <f>VLOOKUP($F16,'Consol Enclave Users &amp; Groups'!$C$3:$L$315,'Offense Event Matrix - WIP'!G$1,FALSE)</f>
        <v>YankeeWater.com</v>
      </c>
      <c r="H16" s="144" t="str">
        <f>VLOOKUP($F16,'Consol Enclave Users &amp; Groups'!$C$3:$L$315,'Offense Event Matrix - WIP'!H$1,FALSE)</f>
        <v>HR Admin</v>
      </c>
      <c r="I16" s="145" t="str">
        <f>VLOOKUP($F16,'Consol Enclave Users &amp; Groups'!$C$3:$L$315,'Offense Event Matrix - WIP'!I$1,FALSE)</f>
        <v>sally.scorpionbowl</v>
      </c>
      <c r="J16" s="89" t="str">
        <f>VLOOKUP($F16,'Consol Enclave Users &amp; Groups'!$C$3:$L$315,'Offense Event Matrix - WIP'!J$1,FALSE)</f>
        <v>172.16.6.2</v>
      </c>
      <c r="K16" s="90" t="str">
        <f>VLOOKUP($F16,'Consol Enclave Users &amp; Groups'!$C$3:$L$315,'Offense Event Matrix - WIP'!K$1,FALSE)</f>
        <v>hr0</v>
      </c>
      <c r="L16" s="254"/>
      <c r="M16" s="126" t="s">
        <v>519</v>
      </c>
      <c r="N16" s="63"/>
      <c r="O16" s="49"/>
      <c r="P16" s="63"/>
      <c r="Q16" s="57"/>
      <c r="R16" s="55"/>
      <c r="S16" s="49"/>
      <c r="T16" s="55"/>
      <c r="U16" s="49"/>
      <c r="V16" s="55"/>
      <c r="W16" s="49"/>
      <c r="X16" s="50"/>
      <c r="Y16" s="55"/>
      <c r="Z16" s="49"/>
      <c r="AA16" s="56"/>
      <c r="AB16" s="57"/>
      <c r="AC16" s="55"/>
      <c r="AD16" s="49"/>
      <c r="AE16" s="55"/>
      <c r="AF16" s="49"/>
      <c r="AG16" s="55"/>
      <c r="AH16" s="49"/>
      <c r="AI16" s="50"/>
      <c r="AJ16" s="55"/>
      <c r="AK16" s="49"/>
      <c r="AL16" s="55"/>
      <c r="AM16" s="49"/>
      <c r="AN16" s="55"/>
      <c r="AO16" s="49" t="s">
        <v>421</v>
      </c>
      <c r="AP16" s="56"/>
      <c r="AQ16" s="49"/>
      <c r="AR16" s="55"/>
      <c r="AS16" s="49"/>
      <c r="AT16" s="49"/>
      <c r="AU16" s="50"/>
      <c r="AV16" s="55"/>
      <c r="AW16" s="49"/>
      <c r="AX16" s="55"/>
      <c r="AY16" s="49"/>
      <c r="AZ16" s="55"/>
      <c r="BA16" s="49"/>
      <c r="BB16" s="55"/>
      <c r="BC16" s="49"/>
      <c r="BD16" s="55"/>
      <c r="BE16" s="49"/>
      <c r="BF16" s="49"/>
      <c r="BG16" s="50"/>
      <c r="BH16" s="55"/>
      <c r="BI16" s="49"/>
      <c r="BJ16" s="55"/>
      <c r="BK16" s="49"/>
      <c r="BL16" s="55"/>
      <c r="BM16" s="49"/>
      <c r="BN16" s="55"/>
      <c r="BO16" s="49"/>
      <c r="BP16" s="51"/>
      <c r="BQ16" s="50"/>
      <c r="BU16" s="13" t="s">
        <v>44</v>
      </c>
      <c r="BV16" s="13" t="s">
        <v>44</v>
      </c>
      <c r="BW16" s="13" t="s">
        <v>44</v>
      </c>
      <c r="BX16" s="13" t="s">
        <v>44</v>
      </c>
    </row>
    <row r="17" spans="2:76" ht="15.75" x14ac:dyDescent="0.25">
      <c r="B17" s="68" t="s">
        <v>433</v>
      </c>
      <c r="C17" s="70"/>
      <c r="D17" s="73"/>
      <c r="E17" s="75" t="str">
        <f t="shared" si="0"/>
        <v>172.20.6.2</v>
      </c>
      <c r="F17" s="148" t="s">
        <v>2603</v>
      </c>
      <c r="G17" s="64" t="str">
        <f>VLOOKUP($F17,'Consol Enclave Users &amp; Groups'!$C$3:$L$315,'Offense Event Matrix - WIP'!G$1,FALSE)</f>
        <v>StarkPower.com</v>
      </c>
      <c r="H17" s="144" t="str">
        <f>VLOOKUP($F17,'Consol Enclave Users &amp; Groups'!$C$3:$L$315,'Offense Event Matrix - WIP'!H$1,FALSE)</f>
        <v>HR Admin</v>
      </c>
      <c r="I17" s="145" t="str">
        <f>VLOOKUP($F17,'Consol Enclave Users &amp; Groups'!$C$3:$L$315,'Offense Event Matrix - WIP'!I$1,FALSE)</f>
        <v>tony.twofang</v>
      </c>
      <c r="J17" s="89" t="str">
        <f>VLOOKUP($F17,'Consol Enclave Users &amp; Groups'!$C$3:$L$315,'Offense Event Matrix - WIP'!J$1,FALSE)</f>
        <v>172.20.6.2</v>
      </c>
      <c r="K17" s="90" t="str">
        <f>VLOOKUP($F17,'Consol Enclave Users &amp; Groups'!$C$3:$L$315,'Offense Event Matrix - WIP'!K$1,FALSE)</f>
        <v>hr0</v>
      </c>
      <c r="L17" s="254"/>
      <c r="M17" s="46" t="s">
        <v>438</v>
      </c>
      <c r="N17" s="61"/>
      <c r="O17" s="47"/>
      <c r="P17" s="61"/>
      <c r="Q17" s="48"/>
      <c r="R17" s="47"/>
      <c r="S17" s="47"/>
      <c r="T17" s="47"/>
      <c r="U17" s="47"/>
      <c r="V17" s="47"/>
      <c r="W17" s="49"/>
      <c r="X17" s="50"/>
      <c r="Y17" s="47"/>
      <c r="Z17" s="47"/>
      <c r="AA17" s="48"/>
      <c r="AB17" s="48"/>
      <c r="AC17" s="47"/>
      <c r="AD17" s="47"/>
      <c r="AE17" s="47"/>
      <c r="AF17" s="47"/>
      <c r="AG17" s="47"/>
      <c r="AH17" s="49"/>
      <c r="AI17" s="50"/>
      <c r="AJ17" s="47"/>
      <c r="AK17" s="47"/>
      <c r="AL17" s="47"/>
      <c r="AM17" s="47"/>
      <c r="AN17" s="47"/>
      <c r="AO17" s="47" t="s">
        <v>421</v>
      </c>
      <c r="AP17" s="48"/>
      <c r="AQ17" s="47"/>
      <c r="AR17" s="47"/>
      <c r="AS17" s="47"/>
      <c r="AT17" s="49"/>
      <c r="AU17" s="50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9"/>
      <c r="BG17" s="50"/>
      <c r="BH17" s="47"/>
      <c r="BI17" s="47"/>
      <c r="BJ17" s="47"/>
      <c r="BK17" s="47"/>
      <c r="BL17" s="47"/>
      <c r="BM17" s="47"/>
      <c r="BN17" s="47"/>
      <c r="BO17" s="47"/>
      <c r="BP17" s="51"/>
      <c r="BQ17" s="50"/>
      <c r="BU17" s="13" t="s">
        <v>50</v>
      </c>
      <c r="BV17" s="14"/>
      <c r="BW17" s="13" t="s">
        <v>50</v>
      </c>
      <c r="BX17" s="14"/>
    </row>
    <row r="18" spans="2:76" ht="15.75" x14ac:dyDescent="0.25">
      <c r="B18" s="69" t="s">
        <v>434</v>
      </c>
      <c r="C18" s="71"/>
      <c r="D18" s="74"/>
      <c r="E18" s="76" t="str">
        <f t="shared" si="0"/>
        <v>172.19.6.2</v>
      </c>
      <c r="F18" s="148" t="s">
        <v>2604</v>
      </c>
      <c r="G18" s="64" t="str">
        <f>VLOOKUP($F18,'Consol Enclave Users &amp; Groups'!$C$3:$L$315,'Offense Event Matrix - WIP'!G$1,FALSE)</f>
        <v>PineGas.com</v>
      </c>
      <c r="H18" s="146" t="str">
        <f>VLOOKUP($F18,'Consol Enclave Users &amp; Groups'!$C$3:$L$315,'Offense Event Matrix - WIP'!H$1,FALSE)</f>
        <v>HR Admin</v>
      </c>
      <c r="I18" s="147" t="str">
        <f>VLOOKUP($F18,'Consol Enclave Users &amp; Groups'!$C$3:$L$315,'Offense Event Matrix - WIP'!I$1,FALSE)</f>
        <v>phoebe.poisonous</v>
      </c>
      <c r="J18" s="92" t="str">
        <f>VLOOKUP($F18,'Consol Enclave Users &amp; Groups'!$C$3:$L$315,'Offense Event Matrix - WIP'!J$1,FALSE)</f>
        <v>172.19.6.2</v>
      </c>
      <c r="K18" s="93" t="str">
        <f>VLOOKUP($F18,'Consol Enclave Users &amp; Groups'!$C$3:$L$315,'Offense Event Matrix - WIP'!K$1,FALSE)</f>
        <v>hr0</v>
      </c>
      <c r="L18" s="255"/>
      <c r="M18" s="126" t="s">
        <v>520</v>
      </c>
      <c r="N18" s="63"/>
      <c r="O18" s="49"/>
      <c r="P18" s="63"/>
      <c r="Q18" s="57"/>
      <c r="R18" s="55"/>
      <c r="S18" s="49"/>
      <c r="T18" s="55"/>
      <c r="U18" s="49"/>
      <c r="V18" s="55"/>
      <c r="W18" s="49"/>
      <c r="X18" s="50"/>
      <c r="Y18" s="55"/>
      <c r="Z18" s="49"/>
      <c r="AA18" s="56"/>
      <c r="AB18" s="57"/>
      <c r="AC18" s="55"/>
      <c r="AD18" s="49"/>
      <c r="AE18" s="55"/>
      <c r="AF18" s="49"/>
      <c r="AG18" s="55"/>
      <c r="AH18" s="49"/>
      <c r="AI18" s="50"/>
      <c r="AJ18" s="55"/>
      <c r="AK18" s="49"/>
      <c r="AL18" s="55"/>
      <c r="AM18" s="49"/>
      <c r="AN18" s="55"/>
      <c r="AO18" s="49" t="s">
        <v>421</v>
      </c>
      <c r="AP18" s="56"/>
      <c r="AQ18" s="49"/>
      <c r="AR18" s="55"/>
      <c r="AS18" s="49"/>
      <c r="AT18" s="49"/>
      <c r="AU18" s="50"/>
      <c r="AV18" s="55"/>
      <c r="AW18" s="49"/>
      <c r="AX18" s="55"/>
      <c r="AY18" s="49"/>
      <c r="AZ18" s="55"/>
      <c r="BA18" s="49"/>
      <c r="BB18" s="55"/>
      <c r="BC18" s="49"/>
      <c r="BD18" s="55"/>
      <c r="BE18" s="49"/>
      <c r="BF18" s="49"/>
      <c r="BG18" s="50"/>
      <c r="BH18" s="55"/>
      <c r="BI18" s="49"/>
      <c r="BJ18" s="55"/>
      <c r="BK18" s="49"/>
      <c r="BL18" s="55"/>
      <c r="BM18" s="49"/>
      <c r="BN18" s="55"/>
      <c r="BO18" s="49"/>
      <c r="BP18" s="51"/>
      <c r="BQ18" s="50"/>
      <c r="BU18" s="13" t="s">
        <v>54</v>
      </c>
      <c r="BV18" s="14"/>
      <c r="BW18" s="13" t="s">
        <v>54</v>
      </c>
      <c r="BX18" s="14"/>
    </row>
    <row r="19" spans="2:76" ht="15.75" x14ac:dyDescent="0.25">
      <c r="B19" s="67" t="s">
        <v>449</v>
      </c>
      <c r="C19" s="72" t="s">
        <v>437</v>
      </c>
      <c r="D19" s="72" t="s">
        <v>437</v>
      </c>
      <c r="E19" s="72" t="str">
        <f t="shared" si="0"/>
        <v>172.18.6.2</v>
      </c>
      <c r="F19" s="148" t="s">
        <v>2601</v>
      </c>
      <c r="G19" s="64" t="str">
        <f>VLOOKUP($F19,'Consol Enclave Users &amp; Groups'!$C$3:$L$315,'Offense Event Matrix - WIP'!G$1,FALSE)</f>
        <v>GranitePower.com</v>
      </c>
      <c r="H19" s="142" t="str">
        <f>VLOOKUP($F19,'Consol Enclave Users &amp; Groups'!$C$3:$L$315,'Offense Event Matrix - WIP'!H$1,FALSE)</f>
        <v>HR Admin</v>
      </c>
      <c r="I19" s="143" t="str">
        <f>VLOOKUP($F19,'Consol Enclave Users &amp; Groups'!$C$3:$L$315,'Offense Event Matrix - WIP'!I$1,FALSE)</f>
        <v>dona.longlegs</v>
      </c>
      <c r="J19" s="86" t="str">
        <f>VLOOKUP($F19,'Consol Enclave Users &amp; Groups'!$C$3:$L$315,'Offense Event Matrix - WIP'!J$1,FALSE)</f>
        <v>172.18.6.2</v>
      </c>
      <c r="K19" s="87" t="str">
        <f>VLOOKUP($F19,'Consol Enclave Users &amp; Groups'!$C$3:$L$315,'Offense Event Matrix - WIP'!K$1,FALSE)</f>
        <v>hr0</v>
      </c>
      <c r="L19" s="253" t="s">
        <v>523</v>
      </c>
      <c r="M19" s="46"/>
      <c r="N19" s="47"/>
      <c r="O19" s="47"/>
      <c r="P19" s="61"/>
      <c r="Q19" s="48"/>
      <c r="R19" s="47"/>
      <c r="S19" s="47"/>
      <c r="T19" s="47"/>
      <c r="U19" s="47"/>
      <c r="V19" s="47"/>
      <c r="W19" s="49"/>
      <c r="X19" s="50"/>
      <c r="Y19" s="47"/>
      <c r="Z19" s="47"/>
      <c r="AA19" s="48"/>
      <c r="AB19" s="48"/>
      <c r="AC19" s="47"/>
      <c r="AD19" s="47"/>
      <c r="AE19" s="47"/>
      <c r="AF19" s="47"/>
      <c r="AG19" s="47"/>
      <c r="AH19" s="49"/>
      <c r="AI19" s="50"/>
      <c r="AJ19" s="47"/>
      <c r="AK19" s="47"/>
      <c r="AL19" s="47"/>
      <c r="AM19" s="47"/>
      <c r="AN19" s="47"/>
      <c r="AO19" s="47"/>
      <c r="AP19" s="48"/>
      <c r="AQ19" s="47"/>
      <c r="AR19" s="47"/>
      <c r="AS19" s="47"/>
      <c r="AT19" s="49"/>
      <c r="AU19" s="50"/>
      <c r="AV19" s="47"/>
      <c r="AW19" s="47"/>
      <c r="AX19" s="47" t="s">
        <v>421</v>
      </c>
      <c r="AY19" s="47"/>
      <c r="AZ19" s="47"/>
      <c r="BA19" s="47"/>
      <c r="BB19" s="47"/>
      <c r="BC19" s="47"/>
      <c r="BD19" s="47"/>
      <c r="BE19" s="47"/>
      <c r="BF19" s="49"/>
      <c r="BG19" s="50"/>
      <c r="BH19" s="47"/>
      <c r="BI19" s="47"/>
      <c r="BJ19" s="47"/>
      <c r="BK19" s="47"/>
      <c r="BL19" s="47"/>
      <c r="BM19" s="47"/>
      <c r="BN19" s="47"/>
      <c r="BO19" s="47"/>
      <c r="BP19" s="51"/>
      <c r="BQ19" s="50"/>
      <c r="BU19" s="14"/>
      <c r="BV19" s="13" t="s">
        <v>57</v>
      </c>
      <c r="BW19" s="13" t="s">
        <v>57</v>
      </c>
      <c r="BX19" s="13" t="s">
        <v>57</v>
      </c>
    </row>
    <row r="20" spans="2:76" ht="15.75" x14ac:dyDescent="0.25">
      <c r="B20" s="68" t="s">
        <v>432</v>
      </c>
      <c r="C20" s="70"/>
      <c r="D20" s="73"/>
      <c r="E20" s="75" t="str">
        <f t="shared" si="0"/>
        <v>172.16.6.2</v>
      </c>
      <c r="F20" s="148" t="s">
        <v>2602</v>
      </c>
      <c r="G20" s="64" t="str">
        <f>VLOOKUP($F20,'Consol Enclave Users &amp; Groups'!$C$3:$L$315,'Offense Event Matrix - WIP'!G$1,FALSE)</f>
        <v>YankeeWater.com</v>
      </c>
      <c r="H20" s="144" t="str">
        <f>VLOOKUP($F20,'Consol Enclave Users &amp; Groups'!$C$3:$L$315,'Offense Event Matrix - WIP'!H$1,FALSE)</f>
        <v>HR Admin</v>
      </c>
      <c r="I20" s="145" t="str">
        <f>VLOOKUP($F20,'Consol Enclave Users &amp; Groups'!$C$3:$L$315,'Offense Event Matrix - WIP'!I$1,FALSE)</f>
        <v>sally.scorpionbowl</v>
      </c>
      <c r="J20" s="89" t="str">
        <f>VLOOKUP($F20,'Consol Enclave Users &amp; Groups'!$C$3:$L$315,'Offense Event Matrix - WIP'!J$1,FALSE)</f>
        <v>172.16.6.2</v>
      </c>
      <c r="K20" s="90" t="str">
        <f>VLOOKUP($F20,'Consol Enclave Users &amp; Groups'!$C$3:$L$315,'Offense Event Matrix - WIP'!K$1,FALSE)</f>
        <v>hr0</v>
      </c>
      <c r="L20" s="254"/>
      <c r="M20" s="46"/>
      <c r="N20" s="55"/>
      <c r="O20" s="49"/>
      <c r="P20" s="63"/>
      <c r="Q20" s="57"/>
      <c r="R20" s="55"/>
      <c r="S20" s="49"/>
      <c r="T20" s="55"/>
      <c r="U20" s="49"/>
      <c r="V20" s="55"/>
      <c r="W20" s="49"/>
      <c r="X20" s="50"/>
      <c r="Y20" s="55"/>
      <c r="Z20" s="49"/>
      <c r="AA20" s="56"/>
      <c r="AB20" s="57"/>
      <c r="AC20" s="55"/>
      <c r="AD20" s="49"/>
      <c r="AE20" s="55"/>
      <c r="AF20" s="49"/>
      <c r="AG20" s="55"/>
      <c r="AH20" s="49"/>
      <c r="AI20" s="50"/>
      <c r="AJ20" s="55"/>
      <c r="AK20" s="49"/>
      <c r="AL20" s="55"/>
      <c r="AM20" s="49"/>
      <c r="AN20" s="55"/>
      <c r="AO20" s="49"/>
      <c r="AP20" s="56"/>
      <c r="AQ20" s="49"/>
      <c r="AR20" s="55"/>
      <c r="AS20" s="49"/>
      <c r="AT20" s="49"/>
      <c r="AU20" s="50"/>
      <c r="AV20" s="55"/>
      <c r="AW20" s="49"/>
      <c r="AX20" s="55" t="s">
        <v>421</v>
      </c>
      <c r="AY20" s="49"/>
      <c r="AZ20" s="55"/>
      <c r="BA20" s="49"/>
      <c r="BB20" s="55"/>
      <c r="BC20" s="49"/>
      <c r="BD20" s="55"/>
      <c r="BE20" s="49"/>
      <c r="BF20" s="49"/>
      <c r="BG20" s="50"/>
      <c r="BH20" s="55"/>
      <c r="BI20" s="49"/>
      <c r="BJ20" s="55"/>
      <c r="BK20" s="49"/>
      <c r="BL20" s="55"/>
      <c r="BM20" s="49"/>
      <c r="BN20" s="55"/>
      <c r="BO20" s="49"/>
      <c r="BP20" s="51"/>
      <c r="BQ20" s="50"/>
      <c r="BU20" s="15"/>
      <c r="BV20" s="13" t="s">
        <v>63</v>
      </c>
      <c r="BW20" s="13" t="s">
        <v>63</v>
      </c>
      <c r="BX20" s="13" t="s">
        <v>63</v>
      </c>
    </row>
    <row r="21" spans="2:76" ht="15.75" x14ac:dyDescent="0.25">
      <c r="B21" s="68" t="s">
        <v>433</v>
      </c>
      <c r="C21" s="70"/>
      <c r="D21" s="73"/>
      <c r="E21" s="75" t="str">
        <f t="shared" si="0"/>
        <v>172.20.6.2</v>
      </c>
      <c r="F21" s="148" t="s">
        <v>2603</v>
      </c>
      <c r="G21" s="64" t="str">
        <f>VLOOKUP($F21,'Consol Enclave Users &amp; Groups'!$C$3:$L$315,'Offense Event Matrix - WIP'!G$1,FALSE)</f>
        <v>StarkPower.com</v>
      </c>
      <c r="H21" s="144" t="str">
        <f>VLOOKUP($F21,'Consol Enclave Users &amp; Groups'!$C$3:$L$315,'Offense Event Matrix - WIP'!H$1,FALSE)</f>
        <v>HR Admin</v>
      </c>
      <c r="I21" s="145" t="str">
        <f>VLOOKUP($F21,'Consol Enclave Users &amp; Groups'!$C$3:$L$315,'Offense Event Matrix - WIP'!I$1,FALSE)</f>
        <v>tony.twofang</v>
      </c>
      <c r="J21" s="89" t="str">
        <f>VLOOKUP($F21,'Consol Enclave Users &amp; Groups'!$C$3:$L$315,'Offense Event Matrix - WIP'!J$1,FALSE)</f>
        <v>172.20.6.2</v>
      </c>
      <c r="K21" s="90" t="str">
        <f>VLOOKUP($F21,'Consol Enclave Users &amp; Groups'!$C$3:$L$315,'Offense Event Matrix - WIP'!K$1,FALSE)</f>
        <v>hr0</v>
      </c>
      <c r="L21" s="254"/>
      <c r="M21" s="46"/>
      <c r="N21" s="47"/>
      <c r="O21" s="47"/>
      <c r="P21" s="61"/>
      <c r="Q21" s="48"/>
      <c r="R21" s="47"/>
      <c r="S21" s="47"/>
      <c r="T21" s="47"/>
      <c r="U21" s="47"/>
      <c r="V21" s="47"/>
      <c r="W21" s="49"/>
      <c r="X21" s="50"/>
      <c r="Y21" s="47"/>
      <c r="Z21" s="47"/>
      <c r="AA21" s="48"/>
      <c r="AB21" s="48"/>
      <c r="AC21" s="47"/>
      <c r="AD21" s="47"/>
      <c r="AE21" s="47"/>
      <c r="AF21" s="47"/>
      <c r="AG21" s="47"/>
      <c r="AH21" s="49"/>
      <c r="AI21" s="50"/>
      <c r="AJ21" s="47"/>
      <c r="AK21" s="47"/>
      <c r="AL21" s="47"/>
      <c r="AM21" s="47"/>
      <c r="AN21" s="47"/>
      <c r="AO21" s="47"/>
      <c r="AP21" s="48"/>
      <c r="AQ21" s="47"/>
      <c r="AR21" s="47"/>
      <c r="AS21" s="47"/>
      <c r="AT21" s="49"/>
      <c r="AU21" s="50"/>
      <c r="AV21" s="47"/>
      <c r="AW21" s="47"/>
      <c r="AX21" s="47" t="s">
        <v>421</v>
      </c>
      <c r="AY21" s="47"/>
      <c r="AZ21" s="47"/>
      <c r="BA21" s="47"/>
      <c r="BB21" s="47"/>
      <c r="BC21" s="47"/>
      <c r="BD21" s="47"/>
      <c r="BE21" s="47"/>
      <c r="BF21" s="49"/>
      <c r="BG21" s="50"/>
      <c r="BH21" s="47"/>
      <c r="BI21" s="47"/>
      <c r="BJ21" s="47"/>
      <c r="BK21" s="47"/>
      <c r="BL21" s="47"/>
      <c r="BM21" s="47"/>
      <c r="BN21" s="47"/>
      <c r="BO21" s="47"/>
      <c r="BP21" s="51"/>
      <c r="BQ21" s="50"/>
    </row>
    <row r="22" spans="2:76" ht="15.75" x14ac:dyDescent="0.25">
      <c r="B22" s="69" t="s">
        <v>434</v>
      </c>
      <c r="C22" s="71"/>
      <c r="D22" s="74"/>
      <c r="E22" s="76" t="str">
        <f t="shared" si="0"/>
        <v>172.19.6.2</v>
      </c>
      <c r="F22" s="148" t="s">
        <v>2604</v>
      </c>
      <c r="G22" s="64" t="str">
        <f>VLOOKUP($F22,'Consol Enclave Users &amp; Groups'!$C$3:$L$315,'Offense Event Matrix - WIP'!G$1,FALSE)</f>
        <v>PineGas.com</v>
      </c>
      <c r="H22" s="146" t="str">
        <f>VLOOKUP($F22,'Consol Enclave Users &amp; Groups'!$C$3:$L$315,'Offense Event Matrix - WIP'!H$1,FALSE)</f>
        <v>HR Admin</v>
      </c>
      <c r="I22" s="147" t="str">
        <f>VLOOKUP($F22,'Consol Enclave Users &amp; Groups'!$C$3:$L$315,'Offense Event Matrix - WIP'!I$1,FALSE)</f>
        <v>phoebe.poisonous</v>
      </c>
      <c r="J22" s="92" t="str">
        <f>VLOOKUP($F22,'Consol Enclave Users &amp; Groups'!$C$3:$L$315,'Offense Event Matrix - WIP'!J$1,FALSE)</f>
        <v>172.19.6.2</v>
      </c>
      <c r="K22" s="93" t="str">
        <f>VLOOKUP($F22,'Consol Enclave Users &amp; Groups'!$C$3:$L$315,'Offense Event Matrix - WIP'!K$1,FALSE)</f>
        <v>hr0</v>
      </c>
      <c r="L22" s="255"/>
      <c r="M22" s="46"/>
      <c r="N22" s="55"/>
      <c r="O22" s="49"/>
      <c r="P22" s="63"/>
      <c r="Q22" s="57"/>
      <c r="R22" s="55"/>
      <c r="S22" s="49"/>
      <c r="T22" s="55"/>
      <c r="U22" s="49"/>
      <c r="V22" s="55"/>
      <c r="W22" s="49"/>
      <c r="X22" s="50"/>
      <c r="Y22" s="55"/>
      <c r="Z22" s="49"/>
      <c r="AA22" s="56"/>
      <c r="AB22" s="57"/>
      <c r="AC22" s="55"/>
      <c r="AD22" s="49"/>
      <c r="AE22" s="55"/>
      <c r="AF22" s="49"/>
      <c r="AG22" s="55"/>
      <c r="AH22" s="49"/>
      <c r="AI22" s="50"/>
      <c r="AJ22" s="55"/>
      <c r="AK22" s="49"/>
      <c r="AL22" s="55"/>
      <c r="AM22" s="49"/>
      <c r="AN22" s="55"/>
      <c r="AO22" s="49"/>
      <c r="AP22" s="56"/>
      <c r="AQ22" s="49"/>
      <c r="AR22" s="55"/>
      <c r="AS22" s="49"/>
      <c r="AT22" s="49"/>
      <c r="AU22" s="50"/>
      <c r="AV22" s="55"/>
      <c r="AW22" s="49"/>
      <c r="AX22" s="55" t="s">
        <v>421</v>
      </c>
      <c r="AY22" s="49"/>
      <c r="AZ22" s="55"/>
      <c r="BA22" s="49"/>
      <c r="BB22" s="55"/>
      <c r="BC22" s="49"/>
      <c r="BD22" s="55"/>
      <c r="BE22" s="49"/>
      <c r="BF22" s="49"/>
      <c r="BG22" s="50"/>
      <c r="BH22" s="55"/>
      <c r="BI22" s="49"/>
      <c r="BJ22" s="55"/>
      <c r="BK22" s="49"/>
      <c r="BL22" s="55"/>
      <c r="BM22" s="49"/>
      <c r="BN22" s="55"/>
      <c r="BO22" s="49"/>
      <c r="BP22" s="51"/>
      <c r="BQ22" s="50"/>
    </row>
    <row r="23" spans="2:76" ht="15.75" x14ac:dyDescent="0.25">
      <c r="B23" s="67" t="s">
        <v>449</v>
      </c>
      <c r="C23" s="72" t="s">
        <v>437</v>
      </c>
      <c r="D23" s="72" t="s">
        <v>437</v>
      </c>
      <c r="E23" s="72" t="str">
        <f t="shared" si="0"/>
        <v>172.18.6.2</v>
      </c>
      <c r="F23" s="148" t="s">
        <v>2601</v>
      </c>
      <c r="G23" s="64" t="str">
        <f>VLOOKUP($F23,'Consol Enclave Users &amp; Groups'!$C$3:$L$315,'Offense Event Matrix - WIP'!G$1,FALSE)</f>
        <v>GranitePower.com</v>
      </c>
      <c r="H23" s="142" t="str">
        <f>VLOOKUP($F23,'Consol Enclave Users &amp; Groups'!$C$3:$L$315,'Offense Event Matrix - WIP'!H$1,FALSE)</f>
        <v>HR Admin</v>
      </c>
      <c r="I23" s="143" t="str">
        <f>VLOOKUP($F23,'Consol Enclave Users &amp; Groups'!$C$3:$L$315,'Offense Event Matrix - WIP'!I$1,FALSE)</f>
        <v>dona.longlegs</v>
      </c>
      <c r="J23" s="86" t="str">
        <f>VLOOKUP($F23,'Consol Enclave Users &amp; Groups'!$C$3:$L$315,'Offense Event Matrix - WIP'!J$1,FALSE)</f>
        <v>172.18.6.2</v>
      </c>
      <c r="K23" s="87" t="str">
        <f>VLOOKUP($F23,'Consol Enclave Users &amp; Groups'!$C$3:$L$315,'Offense Event Matrix - WIP'!K$1,FALSE)</f>
        <v>hr0</v>
      </c>
      <c r="L23" s="253" t="s">
        <v>524</v>
      </c>
      <c r="M23" s="46"/>
      <c r="N23" s="47"/>
      <c r="O23" s="47"/>
      <c r="P23" s="61"/>
      <c r="Q23" s="48"/>
      <c r="R23" s="47"/>
      <c r="S23" s="47"/>
      <c r="T23" s="47"/>
      <c r="U23" s="47"/>
      <c r="V23" s="47"/>
      <c r="W23" s="49"/>
      <c r="X23" s="50"/>
      <c r="Y23" s="47"/>
      <c r="Z23" s="47"/>
      <c r="AA23" s="48"/>
      <c r="AB23" s="48"/>
      <c r="AC23" s="47"/>
      <c r="AD23" s="47"/>
      <c r="AE23" s="47"/>
      <c r="AF23" s="47"/>
      <c r="AG23" s="47"/>
      <c r="AH23" s="49"/>
      <c r="AI23" s="50"/>
      <c r="AJ23" s="47"/>
      <c r="AK23" s="47"/>
      <c r="AL23" s="47"/>
      <c r="AM23" s="47"/>
      <c r="AN23" s="47"/>
      <c r="AO23" s="47"/>
      <c r="AP23" s="48"/>
      <c r="AQ23" s="47"/>
      <c r="AR23" s="47"/>
      <c r="AS23" s="47"/>
      <c r="AT23" s="49"/>
      <c r="AU23" s="50"/>
      <c r="AV23" s="47"/>
      <c r="AW23" s="47"/>
      <c r="AX23" s="47"/>
      <c r="AY23" s="47"/>
      <c r="AZ23" s="47"/>
      <c r="BA23" s="47"/>
      <c r="BB23" s="61"/>
      <c r="BC23" s="47"/>
      <c r="BD23" s="61" t="s">
        <v>421</v>
      </c>
      <c r="BE23" s="47"/>
      <c r="BF23" s="49"/>
      <c r="BG23" s="50"/>
      <c r="BH23" s="47"/>
      <c r="BI23" s="47"/>
      <c r="BJ23" s="47"/>
      <c r="BK23" s="47"/>
      <c r="BL23" s="47"/>
      <c r="BM23" s="47"/>
      <c r="BN23" s="47"/>
      <c r="BO23" s="47"/>
      <c r="BP23" s="51"/>
      <c r="BQ23" s="50"/>
    </row>
    <row r="24" spans="2:76" ht="15.75" x14ac:dyDescent="0.25">
      <c r="B24" s="68" t="s">
        <v>432</v>
      </c>
      <c r="C24" s="70"/>
      <c r="D24" s="73"/>
      <c r="E24" s="75" t="str">
        <f t="shared" si="0"/>
        <v>172.16.6.2</v>
      </c>
      <c r="F24" s="148" t="s">
        <v>2602</v>
      </c>
      <c r="G24" s="64" t="str">
        <f>VLOOKUP($F24,'Consol Enclave Users &amp; Groups'!$C$3:$L$315,'Offense Event Matrix - WIP'!G$1,FALSE)</f>
        <v>YankeeWater.com</v>
      </c>
      <c r="H24" s="144" t="str">
        <f>VLOOKUP($F24,'Consol Enclave Users &amp; Groups'!$C$3:$L$315,'Offense Event Matrix - WIP'!H$1,FALSE)</f>
        <v>HR Admin</v>
      </c>
      <c r="I24" s="145" t="str">
        <f>VLOOKUP($F24,'Consol Enclave Users &amp; Groups'!$C$3:$L$315,'Offense Event Matrix - WIP'!I$1,FALSE)</f>
        <v>sally.scorpionbowl</v>
      </c>
      <c r="J24" s="89" t="str">
        <f>VLOOKUP($F24,'Consol Enclave Users &amp; Groups'!$C$3:$L$315,'Offense Event Matrix - WIP'!J$1,FALSE)</f>
        <v>172.16.6.2</v>
      </c>
      <c r="K24" s="90" t="str">
        <f>VLOOKUP($F24,'Consol Enclave Users &amp; Groups'!$C$3:$L$315,'Offense Event Matrix - WIP'!K$1,FALSE)</f>
        <v>hr0</v>
      </c>
      <c r="L24" s="254"/>
      <c r="M24" s="46"/>
      <c r="N24" s="55"/>
      <c r="O24" s="49"/>
      <c r="P24" s="63"/>
      <c r="Q24" s="57"/>
      <c r="R24" s="55"/>
      <c r="S24" s="49"/>
      <c r="T24" s="55"/>
      <c r="U24" s="49"/>
      <c r="V24" s="55"/>
      <c r="W24" s="49"/>
      <c r="X24" s="50"/>
      <c r="Y24" s="55"/>
      <c r="Z24" s="49"/>
      <c r="AA24" s="56"/>
      <c r="AB24" s="57"/>
      <c r="AC24" s="55"/>
      <c r="AD24" s="49"/>
      <c r="AE24" s="55"/>
      <c r="AF24" s="49"/>
      <c r="AG24" s="55"/>
      <c r="AH24" s="49"/>
      <c r="AI24" s="50"/>
      <c r="AJ24" s="55"/>
      <c r="AK24" s="49"/>
      <c r="AL24" s="55"/>
      <c r="AM24" s="49"/>
      <c r="AN24" s="55"/>
      <c r="AO24" s="49"/>
      <c r="AP24" s="56"/>
      <c r="AQ24" s="49"/>
      <c r="AR24" s="55"/>
      <c r="AS24" s="49"/>
      <c r="AT24" s="49"/>
      <c r="AU24" s="50"/>
      <c r="AV24" s="55"/>
      <c r="AW24" s="49"/>
      <c r="AX24" s="55"/>
      <c r="AY24" s="49"/>
      <c r="AZ24" s="55"/>
      <c r="BA24" s="49"/>
      <c r="BB24" s="63"/>
      <c r="BC24" s="49"/>
      <c r="BD24" s="63" t="s">
        <v>421</v>
      </c>
      <c r="BE24" s="49"/>
      <c r="BF24" s="49"/>
      <c r="BG24" s="50"/>
      <c r="BH24" s="55"/>
      <c r="BI24" s="49"/>
      <c r="BJ24" s="55"/>
      <c r="BK24" s="49"/>
      <c r="BL24" s="55"/>
      <c r="BM24" s="49"/>
      <c r="BN24" s="55"/>
      <c r="BO24" s="49"/>
      <c r="BP24" s="51"/>
      <c r="BQ24" s="50"/>
    </row>
    <row r="25" spans="2:76" ht="15.75" x14ac:dyDescent="0.25">
      <c r="B25" s="68" t="s">
        <v>433</v>
      </c>
      <c r="C25" s="70"/>
      <c r="D25" s="73"/>
      <c r="E25" s="75" t="str">
        <f t="shared" si="0"/>
        <v>172.20.6.2</v>
      </c>
      <c r="F25" s="148" t="s">
        <v>2603</v>
      </c>
      <c r="G25" s="64" t="str">
        <f>VLOOKUP($F25,'Consol Enclave Users &amp; Groups'!$C$3:$L$315,'Offense Event Matrix - WIP'!G$1,FALSE)</f>
        <v>StarkPower.com</v>
      </c>
      <c r="H25" s="144" t="str">
        <f>VLOOKUP($F25,'Consol Enclave Users &amp; Groups'!$C$3:$L$315,'Offense Event Matrix - WIP'!H$1,FALSE)</f>
        <v>HR Admin</v>
      </c>
      <c r="I25" s="145" t="str">
        <f>VLOOKUP($F25,'Consol Enclave Users &amp; Groups'!$C$3:$L$315,'Offense Event Matrix - WIP'!I$1,FALSE)</f>
        <v>tony.twofang</v>
      </c>
      <c r="J25" s="89" t="str">
        <f>VLOOKUP($F25,'Consol Enclave Users &amp; Groups'!$C$3:$L$315,'Offense Event Matrix - WIP'!J$1,FALSE)</f>
        <v>172.20.6.2</v>
      </c>
      <c r="K25" s="90" t="str">
        <f>VLOOKUP($F25,'Consol Enclave Users &amp; Groups'!$C$3:$L$315,'Offense Event Matrix - WIP'!K$1,FALSE)</f>
        <v>hr0</v>
      </c>
      <c r="L25" s="254"/>
      <c r="M25" s="46"/>
      <c r="N25" s="47"/>
      <c r="O25" s="47"/>
      <c r="P25" s="61"/>
      <c r="Q25" s="48"/>
      <c r="R25" s="47"/>
      <c r="S25" s="47"/>
      <c r="T25" s="47"/>
      <c r="U25" s="47"/>
      <c r="V25" s="47"/>
      <c r="W25" s="49"/>
      <c r="X25" s="50"/>
      <c r="Y25" s="47"/>
      <c r="Z25" s="47"/>
      <c r="AA25" s="48"/>
      <c r="AB25" s="48"/>
      <c r="AC25" s="47"/>
      <c r="AD25" s="47"/>
      <c r="AE25" s="47"/>
      <c r="AF25" s="47"/>
      <c r="AG25" s="47"/>
      <c r="AH25" s="49"/>
      <c r="AI25" s="50"/>
      <c r="AJ25" s="47"/>
      <c r="AK25" s="47"/>
      <c r="AL25" s="47"/>
      <c r="AM25" s="47"/>
      <c r="AN25" s="47"/>
      <c r="AO25" s="47"/>
      <c r="AP25" s="48"/>
      <c r="AQ25" s="47"/>
      <c r="AR25" s="47"/>
      <c r="AS25" s="47"/>
      <c r="AT25" s="49"/>
      <c r="AU25" s="50"/>
      <c r="AV25" s="47"/>
      <c r="AW25" s="47"/>
      <c r="AX25" s="47"/>
      <c r="AY25" s="47"/>
      <c r="AZ25" s="47"/>
      <c r="BA25" s="47"/>
      <c r="BB25" s="61"/>
      <c r="BC25" s="47"/>
      <c r="BD25" s="61" t="s">
        <v>421</v>
      </c>
      <c r="BE25" s="47"/>
      <c r="BF25" s="49"/>
      <c r="BG25" s="50"/>
      <c r="BH25" s="47"/>
      <c r="BI25" s="47"/>
      <c r="BJ25" s="47"/>
      <c r="BK25" s="47"/>
      <c r="BL25" s="47" t="s">
        <v>534</v>
      </c>
      <c r="BM25" s="47"/>
      <c r="BN25" s="47"/>
      <c r="BO25" s="47"/>
      <c r="BP25" s="51"/>
      <c r="BQ25" s="50"/>
    </row>
    <row r="26" spans="2:76" ht="15.75" x14ac:dyDescent="0.25">
      <c r="B26" s="69" t="s">
        <v>434</v>
      </c>
      <c r="C26" s="71"/>
      <c r="D26" s="74"/>
      <c r="E26" s="76" t="str">
        <f t="shared" si="0"/>
        <v>172.19.6.2</v>
      </c>
      <c r="F26" s="148" t="s">
        <v>2604</v>
      </c>
      <c r="G26" s="64" t="str">
        <f>VLOOKUP($F26,'Consol Enclave Users &amp; Groups'!$C$3:$L$315,'Offense Event Matrix - WIP'!G$1,FALSE)</f>
        <v>PineGas.com</v>
      </c>
      <c r="H26" s="146" t="str">
        <f>VLOOKUP($F26,'Consol Enclave Users &amp; Groups'!$C$3:$L$315,'Offense Event Matrix - WIP'!H$1,FALSE)</f>
        <v>HR Admin</v>
      </c>
      <c r="I26" s="147" t="str">
        <f>VLOOKUP($F26,'Consol Enclave Users &amp; Groups'!$C$3:$L$315,'Offense Event Matrix - WIP'!I$1,FALSE)</f>
        <v>phoebe.poisonous</v>
      </c>
      <c r="J26" s="92" t="str">
        <f>VLOOKUP($F26,'Consol Enclave Users &amp; Groups'!$C$3:$L$315,'Offense Event Matrix - WIP'!J$1,FALSE)</f>
        <v>172.19.6.2</v>
      </c>
      <c r="K26" s="93" t="str">
        <f>VLOOKUP($F26,'Consol Enclave Users &amp; Groups'!$C$3:$L$315,'Offense Event Matrix - WIP'!K$1,FALSE)</f>
        <v>hr0</v>
      </c>
      <c r="L26" s="255"/>
      <c r="M26" s="46"/>
      <c r="N26" s="55"/>
      <c r="O26" s="49"/>
      <c r="P26" s="63"/>
      <c r="Q26" s="57"/>
      <c r="R26" s="55"/>
      <c r="S26" s="49"/>
      <c r="T26" s="55"/>
      <c r="U26" s="49"/>
      <c r="V26" s="55"/>
      <c r="W26" s="49"/>
      <c r="X26" s="50"/>
      <c r="Y26" s="55"/>
      <c r="Z26" s="49"/>
      <c r="AA26" s="56"/>
      <c r="AB26" s="57"/>
      <c r="AC26" s="55"/>
      <c r="AD26" s="49"/>
      <c r="AE26" s="55"/>
      <c r="AF26" s="49"/>
      <c r="AG26" s="55"/>
      <c r="AH26" s="49"/>
      <c r="AI26" s="50"/>
      <c r="AJ26" s="55"/>
      <c r="AK26" s="49"/>
      <c r="AL26" s="55"/>
      <c r="AM26" s="49"/>
      <c r="AN26" s="55"/>
      <c r="AO26" s="49"/>
      <c r="AP26" s="56"/>
      <c r="AQ26" s="49"/>
      <c r="AR26" s="55"/>
      <c r="AS26" s="49"/>
      <c r="AT26" s="49"/>
      <c r="AU26" s="50"/>
      <c r="AV26" s="55"/>
      <c r="AW26" s="49"/>
      <c r="AX26" s="55"/>
      <c r="AY26" s="49"/>
      <c r="AZ26" s="55"/>
      <c r="BA26" s="49"/>
      <c r="BB26" s="63"/>
      <c r="BC26" s="49"/>
      <c r="BD26" s="63" t="s">
        <v>421</v>
      </c>
      <c r="BE26" s="49"/>
      <c r="BF26" s="49"/>
      <c r="BG26" s="50"/>
      <c r="BH26" s="55"/>
      <c r="BI26" s="49"/>
      <c r="BJ26" s="55"/>
      <c r="BK26" s="49"/>
      <c r="BL26" s="55"/>
      <c r="BM26" s="49"/>
      <c r="BN26" s="55"/>
      <c r="BO26" s="49"/>
      <c r="BP26" s="51"/>
      <c r="BQ26" s="50"/>
    </row>
    <row r="27" spans="2:76" ht="15.75" x14ac:dyDescent="0.25">
      <c r="B27" s="67" t="s">
        <v>449</v>
      </c>
      <c r="C27" s="72" t="s">
        <v>437</v>
      </c>
      <c r="D27" s="72" t="s">
        <v>437</v>
      </c>
      <c r="E27" s="72" t="str">
        <f t="shared" si="0"/>
        <v>172.18.6.2</v>
      </c>
      <c r="F27" s="148" t="s">
        <v>2601</v>
      </c>
      <c r="G27" s="64" t="str">
        <f>VLOOKUP($F27,'Consol Enclave Users &amp; Groups'!$C$3:$L$315,'Offense Event Matrix - WIP'!G$1,FALSE)</f>
        <v>GranitePower.com</v>
      </c>
      <c r="H27" s="85" t="str">
        <f>VLOOKUP($F27,'Consol Enclave Users &amp; Groups'!$C$3:$L$315,'Offense Event Matrix - WIP'!H$1,FALSE)</f>
        <v>HR Admin</v>
      </c>
      <c r="I27" s="86" t="str">
        <f>VLOOKUP($F27,'Consol Enclave Users &amp; Groups'!$C$3:$L$315,'Offense Event Matrix - WIP'!I$1,FALSE)</f>
        <v>dona.longlegs</v>
      </c>
      <c r="J27" s="86" t="str">
        <f>VLOOKUP($F27,'Consol Enclave Users &amp; Groups'!$C$3:$L$315,'Offense Event Matrix - WIP'!J$1,FALSE)</f>
        <v>172.18.6.2</v>
      </c>
      <c r="K27" s="87" t="str">
        <f>VLOOKUP($F27,'Consol Enclave Users &amp; Groups'!$C$3:$L$315,'Offense Event Matrix - WIP'!K$1,FALSE)</f>
        <v>hr0</v>
      </c>
      <c r="L27" s="253" t="s">
        <v>573</v>
      </c>
      <c r="M27" s="46"/>
      <c r="N27" s="47"/>
      <c r="O27" s="47"/>
      <c r="P27" s="61"/>
      <c r="Q27" s="48"/>
      <c r="R27" s="47"/>
      <c r="S27" s="47"/>
      <c r="T27" s="47"/>
      <c r="U27" s="47"/>
      <c r="V27" s="47"/>
      <c r="W27" s="49"/>
      <c r="X27" s="50"/>
      <c r="Y27" s="47"/>
      <c r="Z27" s="47"/>
      <c r="AA27" s="48"/>
      <c r="AB27" s="48"/>
      <c r="AC27" s="47"/>
      <c r="AD27" s="47"/>
      <c r="AE27" s="47"/>
      <c r="AF27" s="47"/>
      <c r="AG27" s="47"/>
      <c r="AH27" s="49"/>
      <c r="AI27" s="50"/>
      <c r="AJ27" s="47"/>
      <c r="AK27" s="47"/>
      <c r="AL27" s="47"/>
      <c r="AM27" s="47"/>
      <c r="AN27" s="47"/>
      <c r="AO27" s="47"/>
      <c r="AP27" s="48"/>
      <c r="AQ27" s="47"/>
      <c r="AR27" s="47"/>
      <c r="AS27" s="47"/>
      <c r="AT27" s="49"/>
      <c r="AU27" s="50"/>
      <c r="AV27" s="47"/>
      <c r="AW27" s="47"/>
      <c r="AX27" s="47"/>
      <c r="AY27" s="47"/>
      <c r="AZ27" s="47"/>
      <c r="BA27" s="47"/>
      <c r="BB27" s="61"/>
      <c r="BC27" s="47"/>
      <c r="BD27" s="47"/>
      <c r="BE27" s="47"/>
      <c r="BF27" s="49"/>
      <c r="BG27" s="50"/>
      <c r="BH27" s="61" t="s">
        <v>421</v>
      </c>
      <c r="BI27" s="47"/>
      <c r="BJ27" s="47"/>
      <c r="BK27" s="47"/>
      <c r="BL27" s="47"/>
      <c r="BM27" s="47"/>
      <c r="BN27" s="47"/>
      <c r="BO27" s="47"/>
      <c r="BP27" s="51"/>
      <c r="BQ27" s="50"/>
    </row>
    <row r="28" spans="2:76" ht="15.75" x14ac:dyDescent="0.25">
      <c r="B28" s="68" t="s">
        <v>432</v>
      </c>
      <c r="C28" s="70"/>
      <c r="D28" s="73"/>
      <c r="E28" s="75" t="str">
        <f t="shared" si="0"/>
        <v>172.16.6.2</v>
      </c>
      <c r="F28" s="148" t="s">
        <v>2602</v>
      </c>
      <c r="G28" s="64" t="str">
        <f>VLOOKUP($F28,'Consol Enclave Users &amp; Groups'!$C$3:$L$315,'Offense Event Matrix - WIP'!G$1,FALSE)</f>
        <v>YankeeWater.com</v>
      </c>
      <c r="H28" s="88" t="str">
        <f>VLOOKUP($F28,'Consol Enclave Users &amp; Groups'!$C$3:$L$315,'Offense Event Matrix - WIP'!H$1,FALSE)</f>
        <v>HR Admin</v>
      </c>
      <c r="I28" s="89" t="str">
        <f>VLOOKUP($F28,'Consol Enclave Users &amp; Groups'!$C$3:$L$315,'Offense Event Matrix - WIP'!I$1,FALSE)</f>
        <v>sally.scorpionbowl</v>
      </c>
      <c r="J28" s="89" t="str">
        <f>VLOOKUP($F28,'Consol Enclave Users &amp; Groups'!$C$3:$L$315,'Offense Event Matrix - WIP'!J$1,FALSE)</f>
        <v>172.16.6.2</v>
      </c>
      <c r="K28" s="90" t="str">
        <f>VLOOKUP($F28,'Consol Enclave Users &amp; Groups'!$C$3:$L$315,'Offense Event Matrix - WIP'!K$1,FALSE)</f>
        <v>hr0</v>
      </c>
      <c r="L28" s="254"/>
      <c r="M28" s="46"/>
      <c r="N28" s="55"/>
      <c r="O28" s="49"/>
      <c r="P28" s="63"/>
      <c r="Q28" s="57"/>
      <c r="R28" s="55"/>
      <c r="S28" s="49"/>
      <c r="T28" s="55"/>
      <c r="U28" s="49"/>
      <c r="V28" s="55"/>
      <c r="W28" s="49"/>
      <c r="X28" s="50"/>
      <c r="Y28" s="55"/>
      <c r="Z28" s="49"/>
      <c r="AA28" s="56"/>
      <c r="AB28" s="57"/>
      <c r="AC28" s="55"/>
      <c r="AD28" s="49"/>
      <c r="AE28" s="55"/>
      <c r="AF28" s="49"/>
      <c r="AG28" s="55"/>
      <c r="AH28" s="49"/>
      <c r="AI28" s="50"/>
      <c r="AJ28" s="55"/>
      <c r="AK28" s="49"/>
      <c r="AL28" s="55"/>
      <c r="AM28" s="49"/>
      <c r="AN28" s="55"/>
      <c r="AO28" s="49"/>
      <c r="AP28" s="56"/>
      <c r="AQ28" s="49"/>
      <c r="AR28" s="55"/>
      <c r="AS28" s="49"/>
      <c r="AT28" s="49"/>
      <c r="AU28" s="50"/>
      <c r="AV28" s="55"/>
      <c r="AW28" s="49"/>
      <c r="AX28" s="55"/>
      <c r="AY28" s="49"/>
      <c r="AZ28" s="55"/>
      <c r="BA28" s="49"/>
      <c r="BB28" s="63"/>
      <c r="BC28" s="49"/>
      <c r="BD28" s="55"/>
      <c r="BE28" s="49"/>
      <c r="BF28" s="49"/>
      <c r="BG28" s="50"/>
      <c r="BH28" s="63" t="s">
        <v>421</v>
      </c>
      <c r="BI28" s="49"/>
      <c r="BJ28" s="55"/>
      <c r="BK28" s="49"/>
      <c r="BL28" s="55"/>
      <c r="BM28" s="49"/>
      <c r="BN28" s="55"/>
      <c r="BO28" s="49"/>
      <c r="BP28" s="51"/>
      <c r="BQ28" s="50"/>
    </row>
    <row r="29" spans="2:76" ht="15.75" x14ac:dyDescent="0.25">
      <c r="B29" s="68" t="s">
        <v>433</v>
      </c>
      <c r="C29" s="70"/>
      <c r="D29" s="73"/>
      <c r="E29" s="75" t="str">
        <f t="shared" si="0"/>
        <v>172.20.6.2</v>
      </c>
      <c r="F29" s="148" t="s">
        <v>2603</v>
      </c>
      <c r="G29" s="64" t="str">
        <f>VLOOKUP($F29,'Consol Enclave Users &amp; Groups'!$C$3:$L$315,'Offense Event Matrix - WIP'!G$1,FALSE)</f>
        <v>StarkPower.com</v>
      </c>
      <c r="H29" s="88" t="str">
        <f>VLOOKUP($F29,'Consol Enclave Users &amp; Groups'!$C$3:$L$315,'Offense Event Matrix - WIP'!H$1,FALSE)</f>
        <v>HR Admin</v>
      </c>
      <c r="I29" s="89" t="str">
        <f>VLOOKUP($F29,'Consol Enclave Users &amp; Groups'!$C$3:$L$315,'Offense Event Matrix - WIP'!I$1,FALSE)</f>
        <v>tony.twofang</v>
      </c>
      <c r="J29" s="89" t="str">
        <f>VLOOKUP($F29,'Consol Enclave Users &amp; Groups'!$C$3:$L$315,'Offense Event Matrix - WIP'!J$1,FALSE)</f>
        <v>172.20.6.2</v>
      </c>
      <c r="K29" s="90" t="str">
        <f>VLOOKUP($F29,'Consol Enclave Users &amp; Groups'!$C$3:$L$315,'Offense Event Matrix - WIP'!K$1,FALSE)</f>
        <v>hr0</v>
      </c>
      <c r="L29" s="254"/>
      <c r="M29" s="46"/>
      <c r="N29" s="47"/>
      <c r="O29" s="47"/>
      <c r="P29" s="61"/>
      <c r="Q29" s="48"/>
      <c r="R29" s="47"/>
      <c r="S29" s="47"/>
      <c r="T29" s="47"/>
      <c r="U29" s="47"/>
      <c r="V29" s="47"/>
      <c r="W29" s="49"/>
      <c r="X29" s="50"/>
      <c r="Y29" s="47"/>
      <c r="Z29" s="47"/>
      <c r="AA29" s="48"/>
      <c r="AB29" s="48"/>
      <c r="AC29" s="47"/>
      <c r="AD29" s="47"/>
      <c r="AE29" s="47"/>
      <c r="AF29" s="47"/>
      <c r="AG29" s="47"/>
      <c r="AH29" s="49"/>
      <c r="AI29" s="50"/>
      <c r="AJ29" s="47"/>
      <c r="AK29" s="47"/>
      <c r="AL29" s="47"/>
      <c r="AM29" s="47"/>
      <c r="AN29" s="47"/>
      <c r="AO29" s="47"/>
      <c r="AP29" s="48"/>
      <c r="AQ29" s="47"/>
      <c r="AR29" s="47"/>
      <c r="AS29" s="47"/>
      <c r="AT29" s="49"/>
      <c r="AU29" s="50"/>
      <c r="AV29" s="47"/>
      <c r="AW29" s="47"/>
      <c r="AX29" s="47"/>
      <c r="AY29" s="47"/>
      <c r="AZ29" s="47"/>
      <c r="BA29" s="47"/>
      <c r="BB29" s="61"/>
      <c r="BC29" s="47"/>
      <c r="BD29" s="47"/>
      <c r="BE29" s="47"/>
      <c r="BF29" s="49"/>
      <c r="BG29" s="50"/>
      <c r="BH29" s="61" t="s">
        <v>421</v>
      </c>
      <c r="BI29" s="47"/>
      <c r="BJ29" s="47"/>
      <c r="BK29" s="47"/>
      <c r="BL29" s="47"/>
      <c r="BM29" s="47"/>
      <c r="BN29" s="47"/>
      <c r="BO29" s="47"/>
      <c r="BP29" s="51"/>
      <c r="BQ29" s="50"/>
    </row>
    <row r="30" spans="2:76" ht="15.75" x14ac:dyDescent="0.25">
      <c r="B30" s="69" t="s">
        <v>434</v>
      </c>
      <c r="C30" s="71"/>
      <c r="D30" s="74"/>
      <c r="E30" s="76" t="str">
        <f t="shared" si="0"/>
        <v>172.19.6.2</v>
      </c>
      <c r="F30" s="148" t="s">
        <v>2604</v>
      </c>
      <c r="G30" s="64" t="str">
        <f>VLOOKUP($F30,'Consol Enclave Users &amp; Groups'!$C$3:$L$315,'Offense Event Matrix - WIP'!G$1,FALSE)</f>
        <v>PineGas.com</v>
      </c>
      <c r="H30" s="91" t="str">
        <f>VLOOKUP($F30,'Consol Enclave Users &amp; Groups'!$C$3:$L$315,'Offense Event Matrix - WIP'!H$1,FALSE)</f>
        <v>HR Admin</v>
      </c>
      <c r="I30" s="92" t="str">
        <f>VLOOKUP($F30,'Consol Enclave Users &amp; Groups'!$C$3:$L$315,'Offense Event Matrix - WIP'!I$1,FALSE)</f>
        <v>phoebe.poisonous</v>
      </c>
      <c r="J30" s="92" t="str">
        <f>VLOOKUP($F30,'Consol Enclave Users &amp; Groups'!$C$3:$L$315,'Offense Event Matrix - WIP'!J$1,FALSE)</f>
        <v>172.19.6.2</v>
      </c>
      <c r="K30" s="93" t="str">
        <f>VLOOKUP($F30,'Consol Enclave Users &amp; Groups'!$C$3:$L$315,'Offense Event Matrix - WIP'!K$1,FALSE)</f>
        <v>hr0</v>
      </c>
      <c r="L30" s="255"/>
      <c r="M30" s="46"/>
      <c r="N30" s="55"/>
      <c r="O30" s="49"/>
      <c r="P30" s="63"/>
      <c r="Q30" s="57"/>
      <c r="R30" s="55"/>
      <c r="S30" s="49"/>
      <c r="T30" s="55"/>
      <c r="U30" s="49"/>
      <c r="V30" s="55"/>
      <c r="W30" s="49"/>
      <c r="X30" s="50"/>
      <c r="Y30" s="55"/>
      <c r="Z30" s="49"/>
      <c r="AA30" s="56"/>
      <c r="AB30" s="57"/>
      <c r="AC30" s="55"/>
      <c r="AD30" s="49"/>
      <c r="AE30" s="55"/>
      <c r="AF30" s="49"/>
      <c r="AG30" s="55"/>
      <c r="AH30" s="49"/>
      <c r="AI30" s="50"/>
      <c r="AJ30" s="55"/>
      <c r="AK30" s="49"/>
      <c r="AL30" s="55"/>
      <c r="AM30" s="49"/>
      <c r="AN30" s="55"/>
      <c r="AO30" s="49"/>
      <c r="AP30" s="56"/>
      <c r="AQ30" s="49"/>
      <c r="AR30" s="55"/>
      <c r="AS30" s="49"/>
      <c r="AT30" s="49"/>
      <c r="AU30" s="50"/>
      <c r="AV30" s="55"/>
      <c r="AW30" s="49"/>
      <c r="AX30" s="55"/>
      <c r="AY30" s="49"/>
      <c r="AZ30" s="55"/>
      <c r="BA30" s="49"/>
      <c r="BB30" s="63"/>
      <c r="BC30" s="49"/>
      <c r="BD30" s="55"/>
      <c r="BE30" s="49"/>
      <c r="BF30" s="49"/>
      <c r="BG30" s="50"/>
      <c r="BH30" s="63" t="s">
        <v>421</v>
      </c>
      <c r="BI30" s="49"/>
      <c r="BJ30" s="55"/>
      <c r="BK30" s="49"/>
      <c r="BL30" s="55"/>
      <c r="BM30" s="49"/>
      <c r="BN30" s="55"/>
      <c r="BO30" s="49"/>
      <c r="BP30" s="51"/>
      <c r="BQ30" s="50"/>
    </row>
    <row r="31" spans="2:76" ht="15.75" x14ac:dyDescent="0.25">
      <c r="B31" s="67" t="s">
        <v>449</v>
      </c>
      <c r="C31" s="72"/>
      <c r="D31" s="72"/>
      <c r="E31" s="72"/>
      <c r="F31" s="148"/>
      <c r="G31" s="64" t="e">
        <f>VLOOKUP($F31,'Consol Enclave Users &amp; Groups'!$C$3:$L$315,'Offense Event Matrix - WIP'!G$1,FALSE)</f>
        <v>#N/A</v>
      </c>
      <c r="H31" s="85" t="e">
        <f>VLOOKUP($F31,'Consol Enclave Users &amp; Groups'!$C$3:$L$315,'Offense Event Matrix - WIP'!H$1,FALSE)</f>
        <v>#N/A</v>
      </c>
      <c r="I31" s="86" t="e">
        <f>VLOOKUP($F31,'Consol Enclave Users &amp; Groups'!$C$3:$L$315,'Offense Event Matrix - WIP'!I$1,FALSE)</f>
        <v>#N/A</v>
      </c>
      <c r="J31" s="86" t="e">
        <f>VLOOKUP($F31,'Consol Enclave Users &amp; Groups'!$C$3:$L$315,'Offense Event Matrix - WIP'!J$1,FALSE)</f>
        <v>#N/A</v>
      </c>
      <c r="K31" s="87" t="e">
        <f>VLOOKUP($F31,'Consol Enclave Users &amp; Groups'!$C$3:$L$315,'Offense Event Matrix - WIP'!K$1,FALSE)</f>
        <v>#N/A</v>
      </c>
      <c r="L31" s="253"/>
      <c r="M31" s="46"/>
      <c r="N31" s="47"/>
      <c r="O31" s="47"/>
      <c r="P31" s="61"/>
      <c r="Q31" s="48"/>
      <c r="R31" s="47"/>
      <c r="S31" s="47"/>
      <c r="T31" s="47"/>
      <c r="U31" s="47"/>
      <c r="V31" s="47"/>
      <c r="W31" s="49"/>
      <c r="X31" s="50"/>
      <c r="Y31" s="47"/>
      <c r="Z31" s="47"/>
      <c r="AA31" s="48"/>
      <c r="AB31" s="48"/>
      <c r="AC31" s="47"/>
      <c r="AD31" s="47"/>
      <c r="AE31" s="47"/>
      <c r="AF31" s="47"/>
      <c r="AG31" s="47"/>
      <c r="AH31" s="49"/>
      <c r="AI31" s="50"/>
      <c r="AJ31" s="47"/>
      <c r="AK31" s="47"/>
      <c r="AL31" s="47"/>
      <c r="AM31" s="47"/>
      <c r="AN31" s="47"/>
      <c r="AO31" s="47"/>
      <c r="AP31" s="48"/>
      <c r="AQ31" s="47"/>
      <c r="AR31" s="47"/>
      <c r="AS31" s="47"/>
      <c r="AT31" s="49"/>
      <c r="AU31" s="50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9"/>
      <c r="BG31" s="50"/>
      <c r="BH31" s="47"/>
      <c r="BI31" s="47"/>
      <c r="BJ31" s="47"/>
      <c r="BK31" s="47"/>
      <c r="BL31" s="47"/>
      <c r="BM31" s="47"/>
      <c r="BN31" s="47"/>
      <c r="BO31" s="47"/>
      <c r="BP31" s="51"/>
      <c r="BQ31" s="50"/>
    </row>
    <row r="32" spans="2:76" ht="15.75" x14ac:dyDescent="0.25">
      <c r="B32" s="68" t="s">
        <v>432</v>
      </c>
      <c r="C32" s="70"/>
      <c r="D32" s="73"/>
      <c r="E32" s="75"/>
      <c r="F32" s="148"/>
      <c r="G32" s="64" t="e">
        <f>VLOOKUP($F32,'Consol Enclave Users &amp; Groups'!$C$3:$L$315,'Offense Event Matrix - WIP'!G$1,FALSE)</f>
        <v>#N/A</v>
      </c>
      <c r="H32" s="88" t="e">
        <f>VLOOKUP($F32,'Consol Enclave Users &amp; Groups'!$C$3:$L$315,'Offense Event Matrix - WIP'!H$1,FALSE)</f>
        <v>#N/A</v>
      </c>
      <c r="I32" s="89" t="e">
        <f>VLOOKUP($F32,'Consol Enclave Users &amp; Groups'!$C$3:$L$315,'Offense Event Matrix - WIP'!I$1,FALSE)</f>
        <v>#N/A</v>
      </c>
      <c r="J32" s="89" t="e">
        <f>VLOOKUP($F32,'Consol Enclave Users &amp; Groups'!$C$3:$L$315,'Offense Event Matrix - WIP'!J$1,FALSE)</f>
        <v>#N/A</v>
      </c>
      <c r="K32" s="90" t="e">
        <f>VLOOKUP($F32,'Consol Enclave Users &amp; Groups'!$C$3:$L$315,'Offense Event Matrix - WIP'!K$1,FALSE)</f>
        <v>#N/A</v>
      </c>
      <c r="L32" s="254"/>
      <c r="M32" s="46"/>
      <c r="N32" s="55"/>
      <c r="O32" s="49"/>
      <c r="P32" s="63"/>
      <c r="Q32" s="57"/>
      <c r="R32" s="55"/>
      <c r="S32" s="49"/>
      <c r="T32" s="55"/>
      <c r="U32" s="49"/>
      <c r="V32" s="55"/>
      <c r="W32" s="49"/>
      <c r="X32" s="50"/>
      <c r="Y32" s="55"/>
      <c r="Z32" s="49"/>
      <c r="AA32" s="56"/>
      <c r="AB32" s="57"/>
      <c r="AC32" s="55"/>
      <c r="AD32" s="49"/>
      <c r="AE32" s="55"/>
      <c r="AF32" s="49"/>
      <c r="AG32" s="55"/>
      <c r="AH32" s="49"/>
      <c r="AI32" s="50"/>
      <c r="AJ32" s="55"/>
      <c r="AK32" s="49"/>
      <c r="AL32" s="55"/>
      <c r="AM32" s="49"/>
      <c r="AN32" s="55"/>
      <c r="AO32" s="49"/>
      <c r="AP32" s="56"/>
      <c r="AQ32" s="49"/>
      <c r="AR32" s="55"/>
      <c r="AS32" s="49"/>
      <c r="AT32" s="49"/>
      <c r="AU32" s="50"/>
      <c r="AV32" s="55"/>
      <c r="AW32" s="49"/>
      <c r="AX32" s="55"/>
      <c r="AY32" s="49"/>
      <c r="AZ32" s="55"/>
      <c r="BA32" s="49"/>
      <c r="BB32" s="55"/>
      <c r="BC32" s="49"/>
      <c r="BD32" s="55"/>
      <c r="BE32" s="49"/>
      <c r="BF32" s="49"/>
      <c r="BG32" s="50"/>
      <c r="BH32" s="55"/>
      <c r="BI32" s="49"/>
      <c r="BJ32" s="55"/>
      <c r="BK32" s="49"/>
      <c r="BL32" s="55"/>
      <c r="BM32" s="49"/>
      <c r="BN32" s="55"/>
      <c r="BO32" s="49"/>
      <c r="BP32" s="51"/>
      <c r="BQ32" s="50"/>
    </row>
    <row r="33" spans="2:69" ht="15.75" x14ac:dyDescent="0.25">
      <c r="B33" s="68" t="s">
        <v>433</v>
      </c>
      <c r="C33" s="70"/>
      <c r="D33" s="73"/>
      <c r="E33" s="75"/>
      <c r="F33" s="148"/>
      <c r="G33" s="64" t="e">
        <f>VLOOKUP($F33,'Consol Enclave Users &amp; Groups'!$C$3:$L$315,'Offense Event Matrix - WIP'!G$1,FALSE)</f>
        <v>#N/A</v>
      </c>
      <c r="H33" s="88" t="e">
        <f>VLOOKUP($F33,'Consol Enclave Users &amp; Groups'!$C$3:$L$315,'Offense Event Matrix - WIP'!H$1,FALSE)</f>
        <v>#N/A</v>
      </c>
      <c r="I33" s="89" t="e">
        <f>VLOOKUP($F33,'Consol Enclave Users &amp; Groups'!$C$3:$L$315,'Offense Event Matrix - WIP'!I$1,FALSE)</f>
        <v>#N/A</v>
      </c>
      <c r="J33" s="89" t="e">
        <f>VLOOKUP($F33,'Consol Enclave Users &amp; Groups'!$C$3:$L$315,'Offense Event Matrix - WIP'!J$1,FALSE)</f>
        <v>#N/A</v>
      </c>
      <c r="K33" s="90" t="e">
        <f>VLOOKUP($F33,'Consol Enclave Users &amp; Groups'!$C$3:$L$315,'Offense Event Matrix - WIP'!K$1,FALSE)</f>
        <v>#N/A</v>
      </c>
      <c r="L33" s="254"/>
      <c r="M33" s="46"/>
      <c r="N33" s="47"/>
      <c r="O33" s="47"/>
      <c r="P33" s="61"/>
      <c r="Q33" s="48"/>
      <c r="R33" s="47"/>
      <c r="S33" s="47"/>
      <c r="T33" s="47"/>
      <c r="U33" s="47"/>
      <c r="V33" s="47"/>
      <c r="W33" s="49"/>
      <c r="X33" s="50"/>
      <c r="Y33" s="47"/>
      <c r="Z33" s="47"/>
      <c r="AA33" s="48"/>
      <c r="AB33" s="48"/>
      <c r="AC33" s="47"/>
      <c r="AD33" s="47"/>
      <c r="AE33" s="47"/>
      <c r="AF33" s="47"/>
      <c r="AG33" s="47"/>
      <c r="AH33" s="49"/>
      <c r="AI33" s="50"/>
      <c r="AJ33" s="47"/>
      <c r="AK33" s="47"/>
      <c r="AL33" s="47"/>
      <c r="AM33" s="47"/>
      <c r="AN33" s="47"/>
      <c r="AO33" s="47"/>
      <c r="AP33" s="48"/>
      <c r="AQ33" s="47"/>
      <c r="AR33" s="47"/>
      <c r="AS33" s="47"/>
      <c r="AT33" s="49"/>
      <c r="AU33" s="50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9"/>
      <c r="BG33" s="50"/>
      <c r="BH33" s="47"/>
      <c r="BI33" s="47"/>
      <c r="BJ33" s="47"/>
      <c r="BK33" s="47"/>
      <c r="BL33" s="47"/>
      <c r="BM33" s="47"/>
      <c r="BN33" s="47"/>
      <c r="BO33" s="47"/>
      <c r="BP33" s="51"/>
      <c r="BQ33" s="50"/>
    </row>
    <row r="34" spans="2:69" ht="15.75" x14ac:dyDescent="0.25">
      <c r="B34" s="69" t="s">
        <v>434</v>
      </c>
      <c r="C34" s="71"/>
      <c r="D34" s="74"/>
      <c r="E34" s="76"/>
      <c r="F34" s="148"/>
      <c r="G34" s="64" t="e">
        <f>VLOOKUP($F34,'Consol Enclave Users &amp; Groups'!$C$3:$L$315,'Offense Event Matrix - WIP'!G$1,FALSE)</f>
        <v>#N/A</v>
      </c>
      <c r="H34" s="91" t="e">
        <f>VLOOKUP($F34,'Consol Enclave Users &amp; Groups'!$C$3:$L$315,'Offense Event Matrix - WIP'!H$1,FALSE)</f>
        <v>#N/A</v>
      </c>
      <c r="I34" s="92" t="e">
        <f>VLOOKUP($F34,'Consol Enclave Users &amp; Groups'!$C$3:$L$315,'Offense Event Matrix - WIP'!I$1,FALSE)</f>
        <v>#N/A</v>
      </c>
      <c r="J34" s="92" t="e">
        <f>VLOOKUP($F34,'Consol Enclave Users &amp; Groups'!$C$3:$L$315,'Offense Event Matrix - WIP'!J$1,FALSE)</f>
        <v>#N/A</v>
      </c>
      <c r="K34" s="93" t="e">
        <f>VLOOKUP($F34,'Consol Enclave Users &amp; Groups'!$C$3:$L$315,'Offense Event Matrix - WIP'!K$1,FALSE)</f>
        <v>#N/A</v>
      </c>
      <c r="L34" s="255"/>
      <c r="M34" s="46"/>
      <c r="N34" s="55"/>
      <c r="O34" s="49"/>
      <c r="P34" s="63"/>
      <c r="Q34" s="57"/>
      <c r="R34" s="55"/>
      <c r="S34" s="49"/>
      <c r="T34" s="55"/>
      <c r="U34" s="49"/>
      <c r="V34" s="55"/>
      <c r="W34" s="49"/>
      <c r="X34" s="50"/>
      <c r="Y34" s="55"/>
      <c r="Z34" s="49"/>
      <c r="AA34" s="56"/>
      <c r="AB34" s="57"/>
      <c r="AC34" s="55"/>
      <c r="AD34" s="49"/>
      <c r="AE34" s="55"/>
      <c r="AF34" s="49"/>
      <c r="AG34" s="55"/>
      <c r="AH34" s="49"/>
      <c r="AI34" s="50"/>
      <c r="AJ34" s="55"/>
      <c r="AK34" s="49"/>
      <c r="AL34" s="55"/>
      <c r="AM34" s="49"/>
      <c r="AN34" s="55"/>
      <c r="AO34" s="49"/>
      <c r="AP34" s="56"/>
      <c r="AQ34" s="49"/>
      <c r="AR34" s="55"/>
      <c r="AS34" s="49"/>
      <c r="AT34" s="49"/>
      <c r="AU34" s="50"/>
      <c r="AV34" s="55"/>
      <c r="AW34" s="49"/>
      <c r="AX34" s="55"/>
      <c r="AY34" s="49"/>
      <c r="AZ34" s="55"/>
      <c r="BA34" s="49"/>
      <c r="BB34" s="55"/>
      <c r="BC34" s="49"/>
      <c r="BD34" s="55"/>
      <c r="BE34" s="49"/>
      <c r="BF34" s="49"/>
      <c r="BG34" s="50"/>
      <c r="BH34" s="55"/>
      <c r="BI34" s="49"/>
      <c r="BJ34" s="55"/>
      <c r="BK34" s="49"/>
      <c r="BL34" s="55"/>
      <c r="BM34" s="49"/>
      <c r="BN34" s="55"/>
      <c r="BO34" s="49"/>
      <c r="BP34" s="51"/>
      <c r="BQ34" s="50"/>
    </row>
    <row r="35" spans="2:69" ht="5.0999999999999996" customHeight="1" x14ac:dyDescent="0.25"/>
    <row r="36" spans="2:69" ht="5.0999999999999996" customHeight="1" x14ac:dyDescent="0.25"/>
    <row r="37" spans="2:69" ht="5.0999999999999996" customHeight="1" x14ac:dyDescent="0.25"/>
    <row r="38" spans="2:69" ht="5.0999999999999996" customHeight="1" x14ac:dyDescent="0.25"/>
    <row r="39" spans="2:69" x14ac:dyDescent="0.25">
      <c r="B39" s="98"/>
      <c r="C39" s="99"/>
      <c r="D39" s="98"/>
      <c r="E39" s="100"/>
      <c r="F39" s="101"/>
      <c r="G39" s="101"/>
      <c r="H39" s="102"/>
      <c r="I39" s="102"/>
      <c r="J39" s="102"/>
      <c r="K39" s="103"/>
      <c r="L39" s="104"/>
      <c r="M39" s="100"/>
      <c r="N39" s="98"/>
      <c r="O39" s="98"/>
      <c r="P39" s="98"/>
      <c r="Q39" s="98"/>
      <c r="R39" s="98"/>
      <c r="S39" s="98"/>
      <c r="T39" s="98"/>
      <c r="U39" s="98"/>
      <c r="V39" s="105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105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105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105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100"/>
      <c r="BQ39" s="98"/>
    </row>
    <row r="40" spans="2:69" ht="5.0999999999999996" customHeight="1" x14ac:dyDescent="0.25"/>
    <row r="41" spans="2:69" ht="15.75" x14ac:dyDescent="0.25">
      <c r="B41" s="67" t="s">
        <v>438</v>
      </c>
      <c r="C41" s="72" t="s">
        <v>512</v>
      </c>
      <c r="D41" s="72" t="s">
        <v>507</v>
      </c>
      <c r="E41" s="72" t="s">
        <v>513</v>
      </c>
      <c r="F41" s="148" t="s">
        <v>503</v>
      </c>
      <c r="G41" s="64" t="str">
        <f>VLOOKUP($F41,'Consol Enclave Users &amp; Groups'!$C$3:$L$315,'Offense Event Matrix - WIP'!G$1,FALSE)</f>
        <v>GranitePower.com</v>
      </c>
      <c r="H41" s="85" t="str">
        <f>VLOOKUP($F41,'Consol Enclave Users &amp; Groups'!$C$3:$L$315,'Offense Event Matrix - WIP'!H$1,FALSE)</f>
        <v>Engineer</v>
      </c>
      <c r="I41" s="86" t="str">
        <f>VLOOKUP($F41,'Consol Enclave Users &amp; Groups'!$C$3:$L$315,'Offense Event Matrix - WIP'!I$1,FALSE)</f>
        <v>robin.gray</v>
      </c>
      <c r="J41" s="86" t="str">
        <f>VLOOKUP($F41,'Consol Enclave Users &amp; Groups'!$C$3:$L$315,'Offense Event Matrix - WIP'!J$1,FALSE)</f>
        <v>172.18.4.6</v>
      </c>
      <c r="K41" s="87" t="str">
        <f>VLOOKUP($F41,'Consol Enclave Users &amp; Groups'!$C$3:$L$315,'Offense Event Matrix - WIP'!K$1,FALSE)</f>
        <v>eng4</v>
      </c>
      <c r="L41" s="253" t="s">
        <v>525</v>
      </c>
      <c r="M41" s="46" t="s">
        <v>514</v>
      </c>
      <c r="N41" s="47"/>
      <c r="O41" s="47"/>
      <c r="P41" s="48"/>
      <c r="Q41" s="48"/>
      <c r="R41" s="47"/>
      <c r="S41" s="47"/>
      <c r="T41" s="47"/>
      <c r="U41" s="47"/>
      <c r="V41" s="47"/>
      <c r="W41" s="49"/>
      <c r="X41" s="50"/>
      <c r="Y41" s="61" t="s">
        <v>421</v>
      </c>
      <c r="Z41" s="47"/>
      <c r="AA41" s="48"/>
      <c r="AB41" s="48"/>
      <c r="AC41" s="47"/>
      <c r="AD41" s="47"/>
      <c r="AE41" s="47"/>
      <c r="AF41" s="47"/>
      <c r="AG41" s="47"/>
      <c r="AH41" s="49"/>
      <c r="AI41" s="50"/>
      <c r="AJ41" s="47"/>
      <c r="AK41" s="47"/>
      <c r="AL41" s="47"/>
      <c r="AM41" s="47"/>
      <c r="AN41" s="47"/>
      <c r="AO41" s="47"/>
      <c r="AP41" s="48"/>
      <c r="AQ41" s="47"/>
      <c r="AR41" s="47"/>
      <c r="AS41" s="47"/>
      <c r="AT41" s="49"/>
      <c r="AU41" s="50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9"/>
      <c r="BG41" s="50"/>
      <c r="BH41" s="47"/>
      <c r="BI41" s="47"/>
      <c r="BJ41" s="47"/>
      <c r="BK41" s="47"/>
      <c r="BL41" s="47"/>
      <c r="BM41" s="47"/>
      <c r="BN41" s="47"/>
      <c r="BO41" s="47"/>
      <c r="BP41" s="51"/>
      <c r="BQ41" s="50"/>
    </row>
    <row r="42" spans="2:69" ht="15.75" x14ac:dyDescent="0.25">
      <c r="B42" s="68" t="s">
        <v>439</v>
      </c>
      <c r="C42" s="70"/>
      <c r="D42" s="73" t="s">
        <v>508</v>
      </c>
      <c r="E42" s="75" t="s">
        <v>512</v>
      </c>
      <c r="F42" s="148" t="s">
        <v>770</v>
      </c>
      <c r="G42" s="64" t="str">
        <f>VLOOKUP($F42,'Consol Enclave Users &amp; Groups'!$C$3:$L$315,'Offense Event Matrix - WIP'!G$1,FALSE)</f>
        <v>YankeeWater.com</v>
      </c>
      <c r="H42" s="88" t="str">
        <f>VLOOKUP($F42,'Consol Enclave Users &amp; Groups'!$C$3:$L$315,'Offense Event Matrix - WIP'!H$1,FALSE)</f>
        <v>Finance</v>
      </c>
      <c r="I42" s="89" t="str">
        <f>VLOOKUP($F42,'Consol Enclave Users &amp; Groups'!$C$3:$L$315,'Offense Event Matrix - WIP'!I$1,FALSE)</f>
        <v>davion.shaw</v>
      </c>
      <c r="J42" s="89" t="str">
        <f>VLOOKUP($F42,'Consol Enclave Users &amp; Groups'!$C$3:$L$315,'Offense Event Matrix - WIP'!J$1,FALSE)</f>
        <v>172.16.5.6</v>
      </c>
      <c r="K42" s="90" t="str">
        <f>VLOOKUP($F42,'Consol Enclave Users &amp; Groups'!$C$3:$L$315,'Offense Event Matrix - WIP'!K$1,FALSE)</f>
        <v>fin4</v>
      </c>
      <c r="L42" s="254"/>
      <c r="M42" s="46" t="s">
        <v>515</v>
      </c>
      <c r="N42" s="55"/>
      <c r="O42" s="49"/>
      <c r="P42" s="56"/>
      <c r="Q42" s="57"/>
      <c r="R42" s="55"/>
      <c r="S42" s="49"/>
      <c r="T42" s="55"/>
      <c r="U42" s="49"/>
      <c r="V42" s="55"/>
      <c r="W42" s="49"/>
      <c r="X42" s="50"/>
      <c r="Y42" s="63" t="s">
        <v>421</v>
      </c>
      <c r="Z42" s="49"/>
      <c r="AA42" s="56"/>
      <c r="AB42" s="57"/>
      <c r="AC42" s="55"/>
      <c r="AD42" s="49"/>
      <c r="AE42" s="55"/>
      <c r="AF42" s="49"/>
      <c r="AG42" s="55"/>
      <c r="AH42" s="49"/>
      <c r="AI42" s="50"/>
      <c r="AJ42" s="55"/>
      <c r="AK42" s="49"/>
      <c r="AL42" s="55"/>
      <c r="AM42" s="49"/>
      <c r="AN42" s="55"/>
      <c r="AO42" s="49"/>
      <c r="AP42" s="56"/>
      <c r="AQ42" s="49"/>
      <c r="AR42" s="55"/>
      <c r="AS42" s="49"/>
      <c r="AT42" s="49"/>
      <c r="AU42" s="50"/>
      <c r="AV42" s="55"/>
      <c r="AW42" s="49"/>
      <c r="AX42" s="55"/>
      <c r="AY42" s="49"/>
      <c r="AZ42" s="55"/>
      <c r="BA42" s="49"/>
      <c r="BB42" s="55"/>
      <c r="BC42" s="49"/>
      <c r="BD42" s="55"/>
      <c r="BE42" s="49"/>
      <c r="BF42" s="49"/>
      <c r="BG42" s="50"/>
      <c r="BH42" s="55"/>
      <c r="BI42" s="49"/>
      <c r="BJ42" s="55"/>
      <c r="BK42" s="49"/>
      <c r="BL42" s="55"/>
      <c r="BM42" s="49"/>
      <c r="BN42" s="55"/>
      <c r="BO42" s="49"/>
      <c r="BP42" s="51"/>
      <c r="BQ42" s="50"/>
    </row>
    <row r="43" spans="2:69" ht="15.75" x14ac:dyDescent="0.25">
      <c r="B43" s="68" t="s">
        <v>440</v>
      </c>
      <c r="C43" s="70"/>
      <c r="D43" s="73" t="s">
        <v>509</v>
      </c>
      <c r="E43" s="75"/>
      <c r="F43" s="148" t="s">
        <v>2597</v>
      </c>
      <c r="G43" s="64" t="str">
        <f>VLOOKUP($F43,'Consol Enclave Users &amp; Groups'!$C$3:$L$315,'Offense Event Matrix - WIP'!G$1,FALSE)</f>
        <v>StarkPower.com</v>
      </c>
      <c r="H43" s="88" t="str">
        <f>VLOOKUP($F43,'Consol Enclave Users &amp; Groups'!$C$3:$L$315,'Offense Event Matrix - WIP'!H$1,FALSE)</f>
        <v>HR</v>
      </c>
      <c r="I43" s="89" t="str">
        <f>VLOOKUP($F43,'Consol Enclave Users &amp; Groups'!$C$3:$L$315,'Offense Event Matrix - WIP'!I$1,FALSE)</f>
        <v>rudolph.lopez</v>
      </c>
      <c r="J43" s="89" t="str">
        <f>VLOOKUP($F43,'Consol Enclave Users &amp; Groups'!$C$3:$L$315,'Offense Event Matrix - WIP'!J$1,FALSE)</f>
        <v>172.20.6.6</v>
      </c>
      <c r="K43" s="90" t="str">
        <f>VLOOKUP($F43,'Consol Enclave Users &amp; Groups'!$C$3:$L$315,'Offense Event Matrix - WIP'!K$1,FALSE)</f>
        <v>hr4</v>
      </c>
      <c r="L43" s="254"/>
      <c r="M43" s="46" t="s">
        <v>516</v>
      </c>
      <c r="N43" s="47"/>
      <c r="O43" s="47"/>
      <c r="P43" s="48"/>
      <c r="Q43" s="48"/>
      <c r="R43" s="47"/>
      <c r="S43" s="47"/>
      <c r="T43" s="47"/>
      <c r="U43" s="47"/>
      <c r="V43" s="47"/>
      <c r="W43" s="49"/>
      <c r="X43" s="50"/>
      <c r="Y43" s="61" t="s">
        <v>421</v>
      </c>
      <c r="Z43" s="47"/>
      <c r="AA43" s="48"/>
      <c r="AB43" s="48"/>
      <c r="AC43" s="47"/>
      <c r="AD43" s="47"/>
      <c r="AE43" s="47"/>
      <c r="AF43" s="47"/>
      <c r="AG43" s="47"/>
      <c r="AH43" s="49"/>
      <c r="AI43" s="50"/>
      <c r="AJ43" s="47"/>
      <c r="AK43" s="47"/>
      <c r="AL43" s="47"/>
      <c r="AM43" s="47"/>
      <c r="AN43" s="47"/>
      <c r="AO43" s="47"/>
      <c r="AP43" s="48"/>
      <c r="AQ43" s="47"/>
      <c r="AR43" s="47"/>
      <c r="AS43" s="47"/>
      <c r="AT43" s="49"/>
      <c r="AU43" s="50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9"/>
      <c r="BG43" s="50"/>
      <c r="BH43" s="47"/>
      <c r="BI43" s="47"/>
      <c r="BJ43" s="47"/>
      <c r="BK43" s="47"/>
      <c r="BL43" s="47"/>
      <c r="BM43" s="47"/>
      <c r="BN43" s="47"/>
      <c r="BO43" s="47"/>
      <c r="BP43" s="51"/>
      <c r="BQ43" s="50"/>
    </row>
    <row r="44" spans="2:69" ht="15.75" x14ac:dyDescent="0.25">
      <c r="B44" s="69"/>
      <c r="C44" s="71"/>
      <c r="D44" s="74" t="s">
        <v>510</v>
      </c>
      <c r="E44" s="76"/>
      <c r="F44" s="148" t="s">
        <v>2598</v>
      </c>
      <c r="G44" s="64" t="e">
        <f>VLOOKUP($F44,'Consol Enclave Users &amp; Groups'!$C$3:$L$315,'Offense Event Matrix - WIP'!G$1,FALSE)</f>
        <v>#N/A</v>
      </c>
      <c r="H44" s="91" t="e">
        <f>VLOOKUP($F44,'Consol Enclave Users &amp; Groups'!$C$3:$L$315,'Offense Event Matrix - WIP'!H$1,FALSE)</f>
        <v>#N/A</v>
      </c>
      <c r="I44" s="92" t="e">
        <f>VLOOKUP($F44,'Consol Enclave Users &amp; Groups'!$C$3:$L$315,'Offense Event Matrix - WIP'!I$1,FALSE)</f>
        <v>#N/A</v>
      </c>
      <c r="J44" s="92" t="e">
        <f>VLOOKUP($F44,'Consol Enclave Users &amp; Groups'!$C$3:$L$315,'Offense Event Matrix - WIP'!J$1,FALSE)</f>
        <v>#N/A</v>
      </c>
      <c r="K44" s="93" t="e">
        <f>VLOOKUP($F44,'Consol Enclave Users &amp; Groups'!$C$3:$L$315,'Offense Event Matrix - WIP'!K$1,FALSE)</f>
        <v>#N/A</v>
      </c>
      <c r="L44" s="255"/>
      <c r="M44" s="46" t="s">
        <v>517</v>
      </c>
      <c r="N44" s="55"/>
      <c r="O44" s="49"/>
      <c r="P44" s="56"/>
      <c r="Q44" s="57"/>
      <c r="R44" s="55"/>
      <c r="S44" s="49"/>
      <c r="T44" s="55"/>
      <c r="U44" s="49"/>
      <c r="V44" s="55"/>
      <c r="W44" s="49"/>
      <c r="X44" s="50"/>
      <c r="Y44" s="63" t="s">
        <v>421</v>
      </c>
      <c r="Z44" s="49"/>
      <c r="AA44" s="56"/>
      <c r="AB44" s="57"/>
      <c r="AC44" s="55"/>
      <c r="AD44" s="49"/>
      <c r="AE44" s="55"/>
      <c r="AF44" s="49"/>
      <c r="AG44" s="55"/>
      <c r="AH44" s="49"/>
      <c r="AI44" s="50"/>
      <c r="AJ44" s="55"/>
      <c r="AK44" s="49"/>
      <c r="AL44" s="55"/>
      <c r="AM44" s="49"/>
      <c r="AN44" s="55"/>
      <c r="AO44" s="49"/>
      <c r="AP44" s="56"/>
      <c r="AQ44" s="49"/>
      <c r="AR44" s="55"/>
      <c r="AS44" s="49"/>
      <c r="AT44" s="49"/>
      <c r="AU44" s="50"/>
      <c r="AV44" s="55"/>
      <c r="AW44" s="49"/>
      <c r="AX44" s="55"/>
      <c r="AY44" s="49"/>
      <c r="AZ44" s="55"/>
      <c r="BA44" s="49"/>
      <c r="BB44" s="55"/>
      <c r="BC44" s="49"/>
      <c r="BD44" s="55"/>
      <c r="BE44" s="49"/>
      <c r="BF44" s="49"/>
      <c r="BG44" s="50"/>
      <c r="BH44" s="55"/>
      <c r="BI44" s="49"/>
      <c r="BJ44" s="55"/>
      <c r="BK44" s="49"/>
      <c r="BL44" s="55"/>
      <c r="BM44" s="49"/>
      <c r="BN44" s="55"/>
      <c r="BO44" s="49"/>
      <c r="BP44" s="51"/>
      <c r="BQ44" s="50"/>
    </row>
    <row r="45" spans="2:69" ht="15.75" x14ac:dyDescent="0.25">
      <c r="B45" s="67" t="s">
        <v>438</v>
      </c>
      <c r="C45" s="72" t="s">
        <v>512</v>
      </c>
      <c r="D45" s="72" t="s">
        <v>507</v>
      </c>
      <c r="E45" s="72" t="s">
        <v>513</v>
      </c>
      <c r="F45" s="148" t="s">
        <v>762</v>
      </c>
      <c r="G45" s="64" t="s">
        <v>11</v>
      </c>
      <c r="H45" s="85" t="str">
        <f>VLOOKUP($F45,'Consol Enclave Users &amp; Groups'!$C$3:$L$315,'Offense Event Matrix - WIP'!H$1,FALSE)</f>
        <v>Finance</v>
      </c>
      <c r="I45" s="86" t="str">
        <f>VLOOKUP($F45,'Consol Enclave Users &amp; Groups'!$C$3:$L$315,'Offense Event Matrix - WIP'!I$1,FALSE)</f>
        <v>benito.duke</v>
      </c>
      <c r="J45" s="86" t="str">
        <f>VLOOKUP($F45,'Consol Enclave Users &amp; Groups'!$C$3:$L$315,'Offense Event Matrix - WIP'!J$1,FALSE)</f>
        <v>172.18.5.6</v>
      </c>
      <c r="K45" s="87" t="str">
        <f>VLOOKUP($F45,'Consol Enclave Users &amp; Groups'!$C$3:$L$315,'Offense Event Matrix - WIP'!K$1,FALSE)</f>
        <v>fin4</v>
      </c>
      <c r="L45" s="253" t="s">
        <v>540</v>
      </c>
      <c r="M45" s="46" t="s">
        <v>514</v>
      </c>
      <c r="N45" s="47"/>
      <c r="O45" s="47"/>
      <c r="P45" s="48"/>
      <c r="Q45" s="48"/>
      <c r="R45" s="47"/>
      <c r="S45" s="47"/>
      <c r="T45" s="47"/>
      <c r="U45" s="47"/>
      <c r="V45" s="47"/>
      <c r="W45" s="49"/>
      <c r="X45" s="50"/>
      <c r="Y45" s="61"/>
      <c r="Z45" s="61" t="s">
        <v>421</v>
      </c>
      <c r="AA45" s="48"/>
      <c r="AB45" s="48"/>
      <c r="AC45" s="47"/>
      <c r="AD45" s="47"/>
      <c r="AE45" s="47"/>
      <c r="AF45" s="47"/>
      <c r="AG45" s="47"/>
      <c r="AH45" s="49"/>
      <c r="AI45" s="50"/>
      <c r="AJ45" s="47"/>
      <c r="AK45" s="47"/>
      <c r="AL45" s="47"/>
      <c r="AM45" s="47"/>
      <c r="AN45" s="47"/>
      <c r="AO45" s="47"/>
      <c r="AP45" s="48"/>
      <c r="AQ45" s="47"/>
      <c r="AR45" s="47"/>
      <c r="AS45" s="47"/>
      <c r="AT45" s="49"/>
      <c r="AU45" s="50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9"/>
      <c r="BG45" s="50"/>
      <c r="BH45" s="47"/>
      <c r="BI45" s="47"/>
      <c r="BJ45" s="47"/>
      <c r="BK45" s="47"/>
      <c r="BL45" s="47"/>
      <c r="BM45" s="47"/>
      <c r="BN45" s="47"/>
      <c r="BO45" s="47"/>
      <c r="BP45" s="51"/>
      <c r="BQ45" s="50"/>
    </row>
    <row r="46" spans="2:69" ht="15.75" x14ac:dyDescent="0.25">
      <c r="B46" s="68" t="s">
        <v>439</v>
      </c>
      <c r="C46" s="70"/>
      <c r="D46" s="73" t="s">
        <v>508</v>
      </c>
      <c r="E46" s="75" t="s">
        <v>512</v>
      </c>
      <c r="F46" s="148" t="s">
        <v>2599</v>
      </c>
      <c r="G46" s="64" t="s">
        <v>12</v>
      </c>
      <c r="H46" s="88" t="str">
        <f>VLOOKUP($F46,'Consol Enclave Users &amp; Groups'!$C$3:$L$315,'Offense Event Matrix - WIP'!H$1,FALSE)</f>
        <v>IT</v>
      </c>
      <c r="I46" s="89" t="str">
        <f>VLOOKUP($F46,'Consol Enclave Users &amp; Groups'!$C$3:$L$315,'Offense Event Matrix - WIP'!I$1,FALSE)</f>
        <v>bill.mercado</v>
      </c>
      <c r="J46" s="89" t="str">
        <f>VLOOKUP($F46,'Consol Enclave Users &amp; Groups'!$C$3:$L$315,'Offense Event Matrix - WIP'!J$1,FALSE)</f>
        <v>172.16.7.6</v>
      </c>
      <c r="K46" s="90" t="str">
        <f>VLOOKUP($F46,'Consol Enclave Users &amp; Groups'!$C$3:$L$315,'Offense Event Matrix - WIP'!K$1,FALSE)</f>
        <v>it4</v>
      </c>
      <c r="L46" s="254"/>
      <c r="M46" s="46" t="s">
        <v>526</v>
      </c>
      <c r="N46" s="55"/>
      <c r="O46" s="49"/>
      <c r="P46" s="56"/>
      <c r="Q46" s="57"/>
      <c r="R46" s="55"/>
      <c r="S46" s="49"/>
      <c r="T46" s="55"/>
      <c r="U46" s="49"/>
      <c r="V46" s="55"/>
      <c r="W46" s="49"/>
      <c r="X46" s="50"/>
      <c r="Y46" s="63"/>
      <c r="Z46" s="62" t="s">
        <v>421</v>
      </c>
      <c r="AA46" s="56"/>
      <c r="AB46" s="57"/>
      <c r="AC46" s="55"/>
      <c r="AD46" s="49"/>
      <c r="AE46" s="55"/>
      <c r="AF46" s="49"/>
      <c r="AG46" s="55"/>
      <c r="AH46" s="49"/>
      <c r="AI46" s="50"/>
      <c r="AJ46" s="55"/>
      <c r="AK46" s="49"/>
      <c r="AL46" s="55"/>
      <c r="AM46" s="49"/>
      <c r="AN46" s="55"/>
      <c r="AO46" s="49"/>
      <c r="AP46" s="56"/>
      <c r="AQ46" s="49"/>
      <c r="AR46" s="55"/>
      <c r="AS46" s="49"/>
      <c r="AT46" s="49"/>
      <c r="AU46" s="50"/>
      <c r="AV46" s="55"/>
      <c r="AW46" s="49"/>
      <c r="AX46" s="55"/>
      <c r="AY46" s="49"/>
      <c r="AZ46" s="55"/>
      <c r="BA46" s="49"/>
      <c r="BB46" s="55"/>
      <c r="BC46" s="49"/>
      <c r="BD46" s="55"/>
      <c r="BE46" s="49"/>
      <c r="BF46" s="49"/>
      <c r="BG46" s="50"/>
      <c r="BH46" s="55"/>
      <c r="BI46" s="49"/>
      <c r="BJ46" s="55"/>
      <c r="BK46" s="49"/>
      <c r="BL46" s="55"/>
      <c r="BM46" s="49"/>
      <c r="BN46" s="55"/>
      <c r="BO46" s="49"/>
      <c r="BP46" s="51"/>
      <c r="BQ46" s="50"/>
    </row>
    <row r="47" spans="2:69" ht="15.75" x14ac:dyDescent="0.25">
      <c r="B47" s="68" t="s">
        <v>440</v>
      </c>
      <c r="C47" s="70"/>
      <c r="D47" s="73" t="s">
        <v>509</v>
      </c>
      <c r="E47" s="75"/>
      <c r="F47" s="148" t="s">
        <v>2600</v>
      </c>
      <c r="G47" s="64" t="s">
        <v>13</v>
      </c>
      <c r="H47" s="88" t="str">
        <f>VLOOKUP($F47,'Consol Enclave Users &amp; Groups'!$C$3:$L$315,'Offense Event Matrix - WIP'!H$1,FALSE)</f>
        <v>Security</v>
      </c>
      <c r="I47" s="89" t="str">
        <f>VLOOKUP($F47,'Consol Enclave Users &amp; Groups'!$C$3:$L$315,'Offense Event Matrix - WIP'!I$1,FALSE)</f>
        <v>rose.novak</v>
      </c>
      <c r="J47" s="89" t="str">
        <f>VLOOKUP($F47,'Consol Enclave Users &amp; Groups'!$C$3:$L$315,'Offense Event Matrix - WIP'!J$1,FALSE)</f>
        <v>172.20.8.12</v>
      </c>
      <c r="K47" s="90" t="str">
        <f>VLOOKUP($F47,'Consol Enclave Users &amp; Groups'!$C$3:$L$315,'Offense Event Matrix - WIP'!K$1,FALSE)</f>
        <v>win5</v>
      </c>
      <c r="L47" s="254"/>
      <c r="M47" s="46" t="s">
        <v>516</v>
      </c>
      <c r="N47" s="47"/>
      <c r="O47" s="47"/>
      <c r="P47" s="48"/>
      <c r="Q47" s="48"/>
      <c r="R47" s="47"/>
      <c r="S47" s="47"/>
      <c r="T47" s="47"/>
      <c r="U47" s="47"/>
      <c r="V47" s="47"/>
      <c r="W47" s="49"/>
      <c r="X47" s="50"/>
      <c r="Y47" s="61"/>
      <c r="Z47" s="61" t="s">
        <v>421</v>
      </c>
      <c r="AA47" s="48"/>
      <c r="AB47" s="48"/>
      <c r="AC47" s="47"/>
      <c r="AD47" s="47"/>
      <c r="AE47" s="47"/>
      <c r="AF47" s="47"/>
      <c r="AG47" s="47"/>
      <c r="AH47" s="49"/>
      <c r="AI47" s="50"/>
      <c r="AJ47" s="47"/>
      <c r="AK47" s="47"/>
      <c r="AL47" s="47"/>
      <c r="AM47" s="47"/>
      <c r="AN47" s="47"/>
      <c r="AO47" s="47"/>
      <c r="AP47" s="48"/>
      <c r="AQ47" s="47"/>
      <c r="AR47" s="47"/>
      <c r="AS47" s="47"/>
      <c r="AT47" s="49"/>
      <c r="AU47" s="50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9"/>
      <c r="BG47" s="50"/>
      <c r="BH47" s="47"/>
      <c r="BI47" s="47"/>
      <c r="BJ47" s="47"/>
      <c r="BK47" s="47"/>
      <c r="BL47" s="47"/>
      <c r="BM47" s="47"/>
      <c r="BN47" s="47"/>
      <c r="BO47" s="47"/>
      <c r="BP47" s="51"/>
      <c r="BQ47" s="50"/>
    </row>
    <row r="48" spans="2:69" ht="15.75" x14ac:dyDescent="0.25">
      <c r="B48" s="69"/>
      <c r="C48" s="71"/>
      <c r="D48" s="74" t="s">
        <v>510</v>
      </c>
      <c r="E48" s="76"/>
      <c r="F48" s="148" t="s">
        <v>2612</v>
      </c>
      <c r="G48" s="64" t="s">
        <v>14</v>
      </c>
      <c r="H48" s="91" t="e">
        <f>VLOOKUP($F48,'Consol Enclave Users &amp; Groups'!$C$3:$L$315,'Offense Event Matrix - WIP'!H$1,FALSE)</f>
        <v>#N/A</v>
      </c>
      <c r="I48" s="92" t="e">
        <f>VLOOKUP($F48,'Consol Enclave Users &amp; Groups'!$C$3:$L$315,'Offense Event Matrix - WIP'!I$1,FALSE)</f>
        <v>#N/A</v>
      </c>
      <c r="J48" s="92" t="e">
        <f>VLOOKUP($F48,'Consol Enclave Users &amp; Groups'!$C$3:$L$315,'Offense Event Matrix - WIP'!J$1,FALSE)</f>
        <v>#N/A</v>
      </c>
      <c r="K48" s="93" t="e">
        <f>VLOOKUP($F48,'Consol Enclave Users &amp; Groups'!$C$3:$L$315,'Offense Event Matrix - WIP'!K$1,FALSE)</f>
        <v>#N/A</v>
      </c>
      <c r="L48" s="255"/>
      <c r="M48" s="46" t="s">
        <v>517</v>
      </c>
      <c r="N48" s="55"/>
      <c r="O48" s="49"/>
      <c r="P48" s="56"/>
      <c r="Q48" s="57"/>
      <c r="R48" s="55"/>
      <c r="S48" s="49"/>
      <c r="T48" s="55"/>
      <c r="U48" s="49"/>
      <c r="V48" s="55"/>
      <c r="W48" s="49"/>
      <c r="X48" s="50"/>
      <c r="Y48" s="63"/>
      <c r="Z48" s="62" t="s">
        <v>421</v>
      </c>
      <c r="AA48" s="56"/>
      <c r="AB48" s="57"/>
      <c r="AC48" s="55"/>
      <c r="AD48" s="49"/>
      <c r="AE48" s="55"/>
      <c r="AF48" s="49"/>
      <c r="AG48" s="55"/>
      <c r="AH48" s="49"/>
      <c r="AI48" s="50"/>
      <c r="AJ48" s="55"/>
      <c r="AK48" s="49"/>
      <c r="AL48" s="55"/>
      <c r="AM48" s="49"/>
      <c r="AN48" s="55"/>
      <c r="AO48" s="49"/>
      <c r="AP48" s="56"/>
      <c r="AQ48" s="49"/>
      <c r="AR48" s="55"/>
      <c r="AS48" s="49"/>
      <c r="AT48" s="49"/>
      <c r="AU48" s="50"/>
      <c r="AV48" s="55"/>
      <c r="AW48" s="49"/>
      <c r="AX48" s="55"/>
      <c r="AY48" s="49"/>
      <c r="AZ48" s="55"/>
      <c r="BA48" s="49"/>
      <c r="BB48" s="55"/>
      <c r="BC48" s="49"/>
      <c r="BD48" s="55"/>
      <c r="BE48" s="49"/>
      <c r="BF48" s="49"/>
      <c r="BG48" s="50"/>
      <c r="BH48" s="55"/>
      <c r="BI48" s="49"/>
      <c r="BJ48" s="55"/>
      <c r="BK48" s="49"/>
      <c r="BL48" s="55"/>
      <c r="BM48" s="49"/>
      <c r="BN48" s="55"/>
      <c r="BO48" s="49"/>
      <c r="BP48" s="51"/>
      <c r="BQ48" s="50"/>
    </row>
    <row r="49" spans="2:69" ht="15.75" x14ac:dyDescent="0.25">
      <c r="B49" s="67" t="s">
        <v>438</v>
      </c>
      <c r="C49" s="72" t="s">
        <v>512</v>
      </c>
      <c r="D49" s="72" t="s">
        <v>507</v>
      </c>
      <c r="E49" s="72" t="s">
        <v>513</v>
      </c>
      <c r="F49" s="148"/>
      <c r="G49" s="64" t="e">
        <f>VLOOKUP($F49,'Consol Enclave Users &amp; Groups'!$C$3:$L$315,'Offense Event Matrix - WIP'!G$1,FALSE)</f>
        <v>#N/A</v>
      </c>
      <c r="H49" s="85" t="e">
        <f>VLOOKUP($F49,'Consol Enclave Users &amp; Groups'!$C$3:$L$315,'Offense Event Matrix - WIP'!H$1,FALSE)</f>
        <v>#N/A</v>
      </c>
      <c r="I49" s="86" t="e">
        <f>VLOOKUP($F49,'Consol Enclave Users &amp; Groups'!$C$3:$L$315,'Offense Event Matrix - WIP'!I$1,FALSE)</f>
        <v>#N/A</v>
      </c>
      <c r="J49" s="86" t="e">
        <f>VLOOKUP($F49,'Consol Enclave Users &amp; Groups'!$C$3:$L$315,'Offense Event Matrix - WIP'!J$1,FALSE)</f>
        <v>#N/A</v>
      </c>
      <c r="K49" s="87" t="e">
        <f>VLOOKUP($F49,'Consol Enclave Users &amp; Groups'!$C$3:$L$315,'Offense Event Matrix - WIP'!K$1,FALSE)</f>
        <v>#N/A</v>
      </c>
      <c r="L49" s="253" t="s">
        <v>527</v>
      </c>
      <c r="M49" s="141" t="s">
        <v>528</v>
      </c>
      <c r="N49" s="47"/>
      <c r="O49" s="47"/>
      <c r="P49" s="48"/>
      <c r="Q49" s="48"/>
      <c r="R49" s="47"/>
      <c r="S49" s="47"/>
      <c r="T49" s="47"/>
      <c r="U49" s="47"/>
      <c r="V49" s="47"/>
      <c r="W49" s="49"/>
      <c r="X49" s="50"/>
      <c r="Y49" s="61"/>
      <c r="Z49" s="61"/>
      <c r="AA49" s="48"/>
      <c r="AB49" s="48"/>
      <c r="AC49" s="47"/>
      <c r="AD49" s="47"/>
      <c r="AE49" s="47"/>
      <c r="AF49" s="47"/>
      <c r="AG49" s="47"/>
      <c r="AH49" s="49"/>
      <c r="AI49" s="50"/>
      <c r="AJ49" s="61" t="s">
        <v>421</v>
      </c>
      <c r="AK49" s="47"/>
      <c r="AL49" s="47"/>
      <c r="AM49" s="47"/>
      <c r="AN49" s="47"/>
      <c r="AO49" s="47"/>
      <c r="AP49" s="48"/>
      <c r="AQ49" s="47"/>
      <c r="AR49" s="47"/>
      <c r="AS49" s="47"/>
      <c r="AT49" s="49"/>
      <c r="AU49" s="50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9"/>
      <c r="BG49" s="50"/>
      <c r="BH49" s="47"/>
      <c r="BI49" s="47"/>
      <c r="BJ49" s="47"/>
      <c r="BK49" s="47"/>
      <c r="BL49" s="47"/>
      <c r="BM49" s="47"/>
      <c r="BN49" s="47"/>
      <c r="BO49" s="47"/>
      <c r="BP49" s="51"/>
      <c r="BQ49" s="50"/>
    </row>
    <row r="50" spans="2:69" ht="15.75" x14ac:dyDescent="0.25">
      <c r="B50" s="68" t="s">
        <v>439</v>
      </c>
      <c r="C50" s="70"/>
      <c r="D50" s="73" t="s">
        <v>508</v>
      </c>
      <c r="E50" s="75" t="s">
        <v>512</v>
      </c>
      <c r="F50" s="148"/>
      <c r="G50" s="64" t="e">
        <f>VLOOKUP($F50,'Consol Enclave Users &amp; Groups'!$C$3:$L$315,'Offense Event Matrix - WIP'!G$1,FALSE)</f>
        <v>#N/A</v>
      </c>
      <c r="H50" s="88" t="e">
        <f>VLOOKUP($F50,'Consol Enclave Users &amp; Groups'!$C$3:$L$315,'Offense Event Matrix - WIP'!H$1,FALSE)</f>
        <v>#N/A</v>
      </c>
      <c r="I50" s="89" t="e">
        <f>VLOOKUP($F50,'Consol Enclave Users &amp; Groups'!$C$3:$L$315,'Offense Event Matrix - WIP'!I$1,FALSE)</f>
        <v>#N/A</v>
      </c>
      <c r="J50" s="89" t="e">
        <f>VLOOKUP($F50,'Consol Enclave Users &amp; Groups'!$C$3:$L$315,'Offense Event Matrix - WIP'!J$1,FALSE)</f>
        <v>#N/A</v>
      </c>
      <c r="K50" s="90" t="e">
        <f>VLOOKUP($F50,'Consol Enclave Users &amp; Groups'!$C$3:$L$315,'Offense Event Matrix - WIP'!K$1,FALSE)</f>
        <v>#N/A</v>
      </c>
      <c r="L50" s="254"/>
      <c r="M50" s="141" t="s">
        <v>529</v>
      </c>
      <c r="N50" s="55"/>
      <c r="O50" s="49"/>
      <c r="P50" s="56"/>
      <c r="Q50" s="57"/>
      <c r="R50" s="55"/>
      <c r="S50" s="49"/>
      <c r="T50" s="55"/>
      <c r="U50" s="49"/>
      <c r="V50" s="55"/>
      <c r="W50" s="49"/>
      <c r="X50" s="50"/>
      <c r="Y50" s="63"/>
      <c r="Z50" s="62"/>
      <c r="AA50" s="56"/>
      <c r="AB50" s="57"/>
      <c r="AC50" s="55"/>
      <c r="AD50" s="49"/>
      <c r="AE50" s="55"/>
      <c r="AF50" s="49"/>
      <c r="AG50" s="55"/>
      <c r="AH50" s="49"/>
      <c r="AI50" s="50"/>
      <c r="AJ50" s="63" t="s">
        <v>421</v>
      </c>
      <c r="AK50" s="49"/>
      <c r="AL50" s="55"/>
      <c r="AM50" s="49"/>
      <c r="AN50" s="55"/>
      <c r="AO50" s="49"/>
      <c r="AP50" s="56"/>
      <c r="AQ50" s="49"/>
      <c r="AR50" s="55"/>
      <c r="AS50" s="49"/>
      <c r="AT50" s="49"/>
      <c r="AU50" s="50"/>
      <c r="AV50" s="55"/>
      <c r="AW50" s="49"/>
      <c r="AX50" s="55"/>
      <c r="AY50" s="49"/>
      <c r="AZ50" s="55"/>
      <c r="BA50" s="49"/>
      <c r="BB50" s="55"/>
      <c r="BC50" s="49"/>
      <c r="BD50" s="55"/>
      <c r="BE50" s="49"/>
      <c r="BF50" s="49"/>
      <c r="BG50" s="50"/>
      <c r="BH50" s="55"/>
      <c r="BI50" s="49"/>
      <c r="BJ50" s="55"/>
      <c r="BK50" s="49"/>
      <c r="BL50" s="55"/>
      <c r="BM50" s="49"/>
      <c r="BN50" s="55"/>
      <c r="BO50" s="49"/>
      <c r="BP50" s="51"/>
      <c r="BQ50" s="50"/>
    </row>
    <row r="51" spans="2:69" ht="15.75" x14ac:dyDescent="0.25">
      <c r="B51" s="68" t="s">
        <v>440</v>
      </c>
      <c r="C51" s="70"/>
      <c r="D51" s="73" t="s">
        <v>509</v>
      </c>
      <c r="E51" s="75"/>
      <c r="F51" s="148"/>
      <c r="G51" s="64" t="e">
        <f>VLOOKUP($F51,'Consol Enclave Users &amp; Groups'!$C$3:$L$315,'Offense Event Matrix - WIP'!G$1,FALSE)</f>
        <v>#N/A</v>
      </c>
      <c r="H51" s="88" t="e">
        <f>VLOOKUP($F51,'Consol Enclave Users &amp; Groups'!$C$3:$L$315,'Offense Event Matrix - WIP'!H$1,FALSE)</f>
        <v>#N/A</v>
      </c>
      <c r="I51" s="89" t="e">
        <f>VLOOKUP($F51,'Consol Enclave Users &amp; Groups'!$C$3:$L$315,'Offense Event Matrix - WIP'!I$1,FALSE)</f>
        <v>#N/A</v>
      </c>
      <c r="J51" s="89" t="e">
        <f>VLOOKUP($F51,'Consol Enclave Users &amp; Groups'!$C$3:$L$315,'Offense Event Matrix - WIP'!J$1,FALSE)</f>
        <v>#N/A</v>
      </c>
      <c r="K51" s="90" t="e">
        <f>VLOOKUP($F51,'Consol Enclave Users &amp; Groups'!$C$3:$L$315,'Offense Event Matrix - WIP'!K$1,FALSE)</f>
        <v>#N/A</v>
      </c>
      <c r="L51" s="254"/>
      <c r="M51" s="141" t="s">
        <v>530</v>
      </c>
      <c r="N51" s="47"/>
      <c r="O51" s="47"/>
      <c r="P51" s="48"/>
      <c r="Q51" s="48"/>
      <c r="R51" s="47"/>
      <c r="S51" s="47"/>
      <c r="T51" s="47"/>
      <c r="U51" s="47"/>
      <c r="V51" s="47"/>
      <c r="W51" s="49"/>
      <c r="X51" s="50"/>
      <c r="Y51" s="61"/>
      <c r="Z51" s="61"/>
      <c r="AA51" s="48"/>
      <c r="AB51" s="48"/>
      <c r="AC51" s="47"/>
      <c r="AD51" s="47"/>
      <c r="AE51" s="47"/>
      <c r="AF51" s="47"/>
      <c r="AG51" s="47"/>
      <c r="AH51" s="49"/>
      <c r="AI51" s="50"/>
      <c r="AJ51" s="61" t="s">
        <v>421</v>
      </c>
      <c r="AK51" s="47"/>
      <c r="AL51" s="47"/>
      <c r="AM51" s="47"/>
      <c r="AN51" s="47"/>
      <c r="AO51" s="47"/>
      <c r="AP51" s="48"/>
      <c r="AQ51" s="47"/>
      <c r="AR51" s="47"/>
      <c r="AS51" s="47"/>
      <c r="AT51" s="49"/>
      <c r="AU51" s="50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9"/>
      <c r="BG51" s="50"/>
      <c r="BH51" s="47"/>
      <c r="BI51" s="47"/>
      <c r="BJ51" s="47"/>
      <c r="BK51" s="47"/>
      <c r="BL51" s="47"/>
      <c r="BM51" s="47"/>
      <c r="BN51" s="47"/>
      <c r="BO51" s="47"/>
      <c r="BP51" s="51"/>
      <c r="BQ51" s="50"/>
    </row>
    <row r="52" spans="2:69" ht="15.75" x14ac:dyDescent="0.25">
      <c r="B52" s="69"/>
      <c r="C52" s="71"/>
      <c r="D52" s="74" t="s">
        <v>510</v>
      </c>
      <c r="E52" s="76"/>
      <c r="F52" s="148"/>
      <c r="G52" s="64" t="e">
        <f>VLOOKUP($F52,'Consol Enclave Users &amp; Groups'!$C$3:$L$315,'Offense Event Matrix - WIP'!G$1,FALSE)</f>
        <v>#N/A</v>
      </c>
      <c r="H52" s="91" t="e">
        <f>VLOOKUP($F52,'Consol Enclave Users &amp; Groups'!$C$3:$L$315,'Offense Event Matrix - WIP'!H$1,FALSE)</f>
        <v>#N/A</v>
      </c>
      <c r="I52" s="92" t="e">
        <f>VLOOKUP($F52,'Consol Enclave Users &amp; Groups'!$C$3:$L$315,'Offense Event Matrix - WIP'!I$1,FALSE)</f>
        <v>#N/A</v>
      </c>
      <c r="J52" s="92" t="e">
        <f>VLOOKUP($F52,'Consol Enclave Users &amp; Groups'!$C$3:$L$315,'Offense Event Matrix - WIP'!J$1,FALSE)</f>
        <v>#N/A</v>
      </c>
      <c r="K52" s="93" t="e">
        <f>VLOOKUP($F52,'Consol Enclave Users &amp; Groups'!$C$3:$L$315,'Offense Event Matrix - WIP'!K$1,FALSE)</f>
        <v>#N/A</v>
      </c>
      <c r="L52" s="255"/>
      <c r="M52" s="141" t="s">
        <v>531</v>
      </c>
      <c r="N52" s="55"/>
      <c r="O52" s="49"/>
      <c r="P52" s="56"/>
      <c r="Q52" s="57"/>
      <c r="R52" s="55"/>
      <c r="S52" s="49"/>
      <c r="T52" s="55"/>
      <c r="U52" s="49"/>
      <c r="V52" s="55"/>
      <c r="W52" s="49"/>
      <c r="X52" s="50"/>
      <c r="Y52" s="63"/>
      <c r="Z52" s="62"/>
      <c r="AA52" s="56"/>
      <c r="AB52" s="57"/>
      <c r="AC52" s="55"/>
      <c r="AD52" s="49"/>
      <c r="AE52" s="55"/>
      <c r="AF52" s="49"/>
      <c r="AG52" s="55"/>
      <c r="AH52" s="49"/>
      <c r="AI52" s="50"/>
      <c r="AJ52" s="63" t="s">
        <v>421</v>
      </c>
      <c r="AK52" s="49"/>
      <c r="AL52" s="55"/>
      <c r="AM52" s="49"/>
      <c r="AN52" s="55"/>
      <c r="AO52" s="49"/>
      <c r="AP52" s="56"/>
      <c r="AQ52" s="49"/>
      <c r="AR52" s="55"/>
      <c r="AS52" s="49"/>
      <c r="AT52" s="49"/>
      <c r="AU52" s="50"/>
      <c r="AV52" s="55"/>
      <c r="AW52" s="49"/>
      <c r="AX52" s="55"/>
      <c r="AY52" s="49"/>
      <c r="AZ52" s="55"/>
      <c r="BA52" s="49"/>
      <c r="BB52" s="55"/>
      <c r="BC52" s="49"/>
      <c r="BD52" s="55"/>
      <c r="BE52" s="49"/>
      <c r="BF52" s="49"/>
      <c r="BG52" s="50"/>
      <c r="BH52" s="55"/>
      <c r="BI52" s="49"/>
      <c r="BJ52" s="55"/>
      <c r="BK52" s="49"/>
      <c r="BL52" s="55"/>
      <c r="BM52" s="49"/>
      <c r="BN52" s="55"/>
      <c r="BO52" s="49"/>
      <c r="BP52" s="51"/>
      <c r="BQ52" s="50"/>
    </row>
    <row r="53" spans="2:69" ht="15.75" x14ac:dyDescent="0.25">
      <c r="B53" s="67" t="s">
        <v>438</v>
      </c>
      <c r="C53" s="72" t="s">
        <v>512</v>
      </c>
      <c r="D53" s="72" t="s">
        <v>507</v>
      </c>
      <c r="E53" s="72" t="s">
        <v>513</v>
      </c>
      <c r="F53" s="148" t="s">
        <v>2605</v>
      </c>
      <c r="G53" s="64" t="str">
        <f>VLOOKUP($F53,'Consol Enclave Users &amp; Groups'!$C$3:$L$315,'Offense Event Matrix - WIP'!G$1,FALSE)</f>
        <v>GranitePower.com</v>
      </c>
      <c r="H53" s="85" t="str">
        <f>VLOOKUP($F53,'Consol Enclave Users &amp; Groups'!$C$3:$L$315,'Offense Event Matrix - WIP'!H$1,FALSE)</f>
        <v>IT Admin</v>
      </c>
      <c r="I53" s="86" t="str">
        <f>VLOOKUP($F53,'Consol Enclave Users &amp; Groups'!$C$3:$L$315,'Offense Event Matrix - WIP'!I$1,FALSE)</f>
        <v>davion.bowen</v>
      </c>
      <c r="J53" s="86" t="str">
        <f>VLOOKUP($F53,'Consol Enclave Users &amp; Groups'!$C$3:$L$315,'Offense Event Matrix - WIP'!J$1,FALSE)</f>
        <v>172.18.7.2</v>
      </c>
      <c r="K53" s="87" t="str">
        <f>VLOOKUP($F53,'Consol Enclave Users &amp; Groups'!$C$3:$L$315,'Offense Event Matrix - WIP'!K$1,FALSE)</f>
        <v>it0</v>
      </c>
      <c r="L53" s="258" t="s">
        <v>532</v>
      </c>
      <c r="M53" s="141" t="s">
        <v>528</v>
      </c>
      <c r="N53" s="47"/>
      <c r="O53" s="47"/>
      <c r="P53" s="61"/>
      <c r="Q53" s="48"/>
      <c r="R53" s="47"/>
      <c r="S53" s="47"/>
      <c r="T53" s="47"/>
      <c r="U53" s="47"/>
      <c r="V53" s="47"/>
      <c r="W53" s="49"/>
      <c r="X53" s="50"/>
      <c r="Y53" s="47"/>
      <c r="Z53" s="47"/>
      <c r="AA53" s="48"/>
      <c r="AB53" s="48"/>
      <c r="AC53" s="47"/>
      <c r="AD53" s="47"/>
      <c r="AE53" s="47"/>
      <c r="AF53" s="47"/>
      <c r="AG53" s="47"/>
      <c r="AH53" s="49"/>
      <c r="AI53" s="50"/>
      <c r="AJ53" s="47"/>
      <c r="AK53" s="47"/>
      <c r="AL53" s="47"/>
      <c r="AM53" s="47"/>
      <c r="AN53" s="47"/>
      <c r="AO53" s="47"/>
      <c r="AP53" s="48"/>
      <c r="AQ53" s="47"/>
      <c r="AR53" s="47"/>
      <c r="AS53" s="47"/>
      <c r="AT53" s="49"/>
      <c r="AU53" s="50"/>
      <c r="AV53" s="61" t="s">
        <v>421</v>
      </c>
      <c r="AW53" s="47"/>
      <c r="AX53" s="47"/>
      <c r="AY53" s="47"/>
      <c r="AZ53" s="47"/>
      <c r="BA53" s="47"/>
      <c r="BB53" s="47"/>
      <c r="BC53" s="47"/>
      <c r="BD53" s="47"/>
      <c r="BE53" s="47"/>
      <c r="BF53" s="49"/>
      <c r="BG53" s="50"/>
      <c r="BH53" s="47"/>
      <c r="BI53" s="47"/>
      <c r="BJ53" s="47"/>
      <c r="BK53" s="47"/>
      <c r="BL53" s="47"/>
      <c r="BM53" s="47"/>
      <c r="BN53" s="47"/>
      <c r="BO53" s="47"/>
      <c r="BP53" s="51"/>
      <c r="BQ53" s="50"/>
    </row>
    <row r="54" spans="2:69" ht="15.75" x14ac:dyDescent="0.25">
      <c r="B54" s="68" t="s">
        <v>439</v>
      </c>
      <c r="C54" s="70"/>
      <c r="D54" s="73" t="s">
        <v>508</v>
      </c>
      <c r="E54" s="75" t="s">
        <v>512</v>
      </c>
      <c r="F54" s="148" t="s">
        <v>2609</v>
      </c>
      <c r="G54" s="64" t="str">
        <f>VLOOKUP($F54,'Consol Enclave Users &amp; Groups'!$C$3:$L$315,'Offense Event Matrix - WIP'!G$1,FALSE)</f>
        <v>GranitePower.com</v>
      </c>
      <c r="H54" s="88" t="str">
        <f>VLOOKUP($F54,'Consol Enclave Users &amp; Groups'!$C$3:$L$315,'Offense Event Matrix - WIP'!H$1,FALSE)</f>
        <v>IT</v>
      </c>
      <c r="I54" s="89" t="str">
        <f>VLOOKUP($F54,'Consol Enclave Users &amp; Groups'!$C$3:$L$315,'Offense Event Matrix - WIP'!I$1,FALSE)</f>
        <v>cathleen.waller</v>
      </c>
      <c r="J54" s="89" t="str">
        <f>VLOOKUP($F54,'Consol Enclave Users &amp; Groups'!$C$3:$L$315,'Offense Event Matrix - WIP'!J$1,FALSE)</f>
        <v>172.18.7.3</v>
      </c>
      <c r="K54" s="90" t="str">
        <f>VLOOKUP($F54,'Consol Enclave Users &amp; Groups'!$C$3:$L$315,'Offense Event Matrix - WIP'!K$1,FALSE)</f>
        <v>it1</v>
      </c>
      <c r="L54" s="259"/>
      <c r="M54" s="141" t="s">
        <v>529</v>
      </c>
      <c r="N54" s="55"/>
      <c r="O54" s="49"/>
      <c r="P54" s="63"/>
      <c r="Q54" s="57"/>
      <c r="R54" s="55"/>
      <c r="S54" s="49"/>
      <c r="T54" s="55"/>
      <c r="U54" s="49"/>
      <c r="V54" s="55"/>
      <c r="W54" s="49"/>
      <c r="X54" s="50"/>
      <c r="Y54" s="55"/>
      <c r="Z54" s="49"/>
      <c r="AA54" s="56"/>
      <c r="AB54" s="57"/>
      <c r="AC54" s="55"/>
      <c r="AD54" s="49"/>
      <c r="AE54" s="55"/>
      <c r="AF54" s="49"/>
      <c r="AG54" s="55"/>
      <c r="AH54" s="49"/>
      <c r="AI54" s="50"/>
      <c r="AJ54" s="55"/>
      <c r="AK54" s="49"/>
      <c r="AL54" s="55"/>
      <c r="AM54" s="49"/>
      <c r="AN54" s="55"/>
      <c r="AO54" s="49"/>
      <c r="AP54" s="56"/>
      <c r="AQ54" s="49"/>
      <c r="AR54" s="55"/>
      <c r="AS54" s="49"/>
      <c r="AT54" s="49"/>
      <c r="AU54" s="50"/>
      <c r="AV54" s="63" t="s">
        <v>421</v>
      </c>
      <c r="AW54" s="49"/>
      <c r="AX54" s="55"/>
      <c r="AY54" s="49"/>
      <c r="AZ54" s="55"/>
      <c r="BA54" s="49"/>
      <c r="BB54" s="55"/>
      <c r="BC54" s="49"/>
      <c r="BD54" s="55"/>
      <c r="BE54" s="49"/>
      <c r="BF54" s="49"/>
      <c r="BG54" s="50"/>
      <c r="BH54" s="55"/>
      <c r="BI54" s="49"/>
      <c r="BJ54" s="55"/>
      <c r="BK54" s="49"/>
      <c r="BL54" s="55"/>
      <c r="BM54" s="49"/>
      <c r="BN54" s="55"/>
      <c r="BO54" s="49"/>
      <c r="BP54" s="51"/>
      <c r="BQ54" s="50"/>
    </row>
    <row r="55" spans="2:69" ht="15.75" x14ac:dyDescent="0.25">
      <c r="B55" s="68" t="s">
        <v>440</v>
      </c>
      <c r="C55" s="70"/>
      <c r="D55" s="73" t="s">
        <v>509</v>
      </c>
      <c r="E55" s="75"/>
      <c r="F55" s="148" t="s">
        <v>2610</v>
      </c>
      <c r="G55" s="64" t="str">
        <f>VLOOKUP($F55,'Consol Enclave Users &amp; Groups'!$C$3:$L$315,'Offense Event Matrix - WIP'!G$1,FALSE)</f>
        <v>GranitePower.com</v>
      </c>
      <c r="H55" s="88" t="str">
        <f>VLOOKUP($F55,'Consol Enclave Users &amp; Groups'!$C$3:$L$315,'Offense Event Matrix - WIP'!H$1,FALSE)</f>
        <v>IT</v>
      </c>
      <c r="I55" s="89" t="str">
        <f>VLOOKUP($F55,'Consol Enclave Users &amp; Groups'!$C$3:$L$315,'Offense Event Matrix - WIP'!I$1,FALSE)</f>
        <v>virgil.glenn</v>
      </c>
      <c r="J55" s="89" t="str">
        <f>VLOOKUP($F55,'Consol Enclave Users &amp; Groups'!$C$3:$L$315,'Offense Event Matrix - WIP'!J$1,FALSE)</f>
        <v>172.18.7.4</v>
      </c>
      <c r="K55" s="90" t="str">
        <f>VLOOKUP($F55,'Consol Enclave Users &amp; Groups'!$C$3:$L$315,'Offense Event Matrix - WIP'!K$1,FALSE)</f>
        <v>it2</v>
      </c>
      <c r="L55" s="259"/>
      <c r="M55" s="141" t="s">
        <v>530</v>
      </c>
      <c r="N55" s="47"/>
      <c r="O55" s="47"/>
      <c r="P55" s="61"/>
      <c r="Q55" s="48"/>
      <c r="R55" s="47"/>
      <c r="S55" s="47"/>
      <c r="T55" s="47"/>
      <c r="U55" s="47"/>
      <c r="V55" s="47"/>
      <c r="W55" s="49"/>
      <c r="X55" s="50"/>
      <c r="Y55" s="47"/>
      <c r="Z55" s="47"/>
      <c r="AA55" s="48"/>
      <c r="AB55" s="48"/>
      <c r="AC55" s="47"/>
      <c r="AD55" s="47"/>
      <c r="AE55" s="47"/>
      <c r="AF55" s="47"/>
      <c r="AG55" s="47"/>
      <c r="AH55" s="49"/>
      <c r="AI55" s="50"/>
      <c r="AJ55" s="47"/>
      <c r="AK55" s="47"/>
      <c r="AL55" s="47"/>
      <c r="AM55" s="47"/>
      <c r="AN55" s="47"/>
      <c r="AO55" s="47"/>
      <c r="AP55" s="48"/>
      <c r="AQ55" s="47"/>
      <c r="AR55" s="47"/>
      <c r="AS55" s="47"/>
      <c r="AT55" s="49"/>
      <c r="AU55" s="50"/>
      <c r="AV55" s="61" t="s">
        <v>421</v>
      </c>
      <c r="AW55" s="47"/>
      <c r="AX55" s="47"/>
      <c r="AY55" s="47"/>
      <c r="AZ55" s="47"/>
      <c r="BA55" s="47"/>
      <c r="BB55" s="47"/>
      <c r="BC55" s="47"/>
      <c r="BD55" s="47"/>
      <c r="BE55" s="47"/>
      <c r="BF55" s="49"/>
      <c r="BG55" s="50"/>
      <c r="BH55" s="47"/>
      <c r="BI55" s="47"/>
      <c r="BJ55" s="47"/>
      <c r="BK55" s="47"/>
      <c r="BL55" s="47"/>
      <c r="BM55" s="47"/>
      <c r="BN55" s="47"/>
      <c r="BO55" s="47"/>
      <c r="BP55" s="51"/>
      <c r="BQ55" s="50"/>
    </row>
    <row r="56" spans="2:69" ht="15.75" x14ac:dyDescent="0.25">
      <c r="B56" s="183"/>
      <c r="C56" s="70"/>
      <c r="D56" s="184" t="s">
        <v>510</v>
      </c>
      <c r="E56" s="244"/>
      <c r="F56" s="148" t="s">
        <v>2611</v>
      </c>
      <c r="G56" s="237" t="str">
        <f>VLOOKUP($F56,'Consol Enclave Users &amp; Groups'!$C$3:$L$315,'Offense Event Matrix - WIP'!G$1,FALSE)</f>
        <v>GranitePower.com</v>
      </c>
      <c r="H56" s="88" t="str">
        <f>VLOOKUP($F56,'Consol Enclave Users &amp; Groups'!$C$3:$L$315,'Offense Event Matrix - WIP'!H$1,FALSE)</f>
        <v>IT</v>
      </c>
      <c r="I56" s="89" t="str">
        <f>VLOOKUP($F56,'Consol Enclave Users &amp; Groups'!$C$3:$L$315,'Offense Event Matrix - WIP'!I$1,FALSE)</f>
        <v>kristy.knapp</v>
      </c>
      <c r="J56" s="89" t="str">
        <f>VLOOKUP($F56,'Consol Enclave Users &amp; Groups'!$C$3:$L$315,'Offense Event Matrix - WIP'!J$1,FALSE)</f>
        <v>172.18.7.5</v>
      </c>
      <c r="K56" s="90" t="str">
        <f>VLOOKUP($F56,'Consol Enclave Users &amp; Groups'!$C$3:$L$315,'Offense Event Matrix - WIP'!K$1,FALSE)</f>
        <v>it3</v>
      </c>
      <c r="L56" s="259"/>
      <c r="M56" s="141" t="s">
        <v>531</v>
      </c>
      <c r="N56" s="55"/>
      <c r="O56" s="49"/>
      <c r="P56" s="63"/>
      <c r="Q56" s="57"/>
      <c r="R56" s="55"/>
      <c r="S56" s="49"/>
      <c r="T56" s="55"/>
      <c r="U56" s="49"/>
      <c r="V56" s="55"/>
      <c r="W56" s="49"/>
      <c r="X56" s="50"/>
      <c r="Y56" s="55"/>
      <c r="Z56" s="49"/>
      <c r="AA56" s="56"/>
      <c r="AB56" s="57"/>
      <c r="AC56" s="55"/>
      <c r="AD56" s="49"/>
      <c r="AE56" s="55"/>
      <c r="AF56" s="49"/>
      <c r="AG56" s="55"/>
      <c r="AH56" s="49"/>
      <c r="AI56" s="50"/>
      <c r="AJ56" s="55"/>
      <c r="AK56" s="49"/>
      <c r="AL56" s="55"/>
      <c r="AM56" s="49"/>
      <c r="AN56" s="55"/>
      <c r="AO56" s="49"/>
      <c r="AP56" s="56"/>
      <c r="AQ56" s="49"/>
      <c r="AR56" s="55"/>
      <c r="AS56" s="49"/>
      <c r="AT56" s="49"/>
      <c r="AU56" s="50"/>
      <c r="AV56" s="63" t="s">
        <v>421</v>
      </c>
      <c r="AW56" s="49"/>
      <c r="AX56" s="55"/>
      <c r="AY56" s="49"/>
      <c r="AZ56" s="55"/>
      <c r="BA56" s="49"/>
      <c r="BB56" s="55"/>
      <c r="BC56" s="49"/>
      <c r="BD56" s="55"/>
      <c r="BE56" s="49"/>
      <c r="BF56" s="49"/>
      <c r="BG56" s="50"/>
      <c r="BH56" s="55"/>
      <c r="BI56" s="49"/>
      <c r="BJ56" s="55"/>
      <c r="BK56" s="49"/>
      <c r="BL56" s="55"/>
      <c r="BM56" s="49"/>
      <c r="BN56" s="55"/>
      <c r="BO56" s="49"/>
      <c r="BP56" s="51"/>
      <c r="BQ56" s="50"/>
    </row>
    <row r="57" spans="2:69" ht="15.75" hidden="1" outlineLevel="1" x14ac:dyDescent="0.25">
      <c r="B57" s="183"/>
      <c r="C57" s="70"/>
      <c r="D57" s="184"/>
      <c r="E57" s="75"/>
      <c r="F57" s="148" t="s">
        <v>757</v>
      </c>
      <c r="G57" s="237" t="str">
        <f>VLOOKUP($F57,'Consol Enclave Users &amp; Groups'!$C$3:$L$315,'Offense Event Matrix - WIP'!G$1,FALSE)</f>
        <v>GranitePower.com</v>
      </c>
      <c r="H57" s="88" t="str">
        <f>VLOOKUP($F57,'Consol Enclave Users &amp; Groups'!$C$3:$L$315,'Offense Event Matrix - WIP'!H$1,FALSE)</f>
        <v>Engineer</v>
      </c>
      <c r="I57" s="89" t="str">
        <f>VLOOKUP($F57,'Consol Enclave Users &amp; Groups'!$C$3:$L$315,'Offense Event Matrix - WIP'!I$1,FALSE)</f>
        <v>angie.shaw</v>
      </c>
      <c r="J57" s="89" t="str">
        <f>VLOOKUP($F57,'Consol Enclave Users &amp; Groups'!$C$3:$L$315,'Offense Event Matrix - WIP'!J$1,FALSE)</f>
        <v>172.18.4.21</v>
      </c>
      <c r="K57" s="90" t="str">
        <f>VLOOKUP($F57,'Consol Enclave Users &amp; Groups'!$C$3:$L$315,'Offense Event Matrix - WIP'!K$1,FALSE)</f>
        <v>eng19</v>
      </c>
      <c r="L57" s="97"/>
      <c r="M57" s="141"/>
      <c r="N57" s="47"/>
      <c r="O57" s="47"/>
      <c r="P57" s="61"/>
      <c r="Q57" s="48"/>
      <c r="R57" s="47"/>
      <c r="S57" s="47"/>
      <c r="T57" s="47"/>
      <c r="U57" s="47"/>
      <c r="V57" s="47"/>
      <c r="W57" s="49"/>
      <c r="X57" s="50"/>
      <c r="Y57" s="47"/>
      <c r="Z57" s="47"/>
      <c r="AA57" s="48"/>
      <c r="AB57" s="48"/>
      <c r="AC57" s="47"/>
      <c r="AD57" s="47"/>
      <c r="AE57" s="47"/>
      <c r="AF57" s="47"/>
      <c r="AG57" s="47"/>
      <c r="AH57" s="49"/>
      <c r="AI57" s="50"/>
      <c r="AJ57" s="47"/>
      <c r="AK57" s="47"/>
      <c r="AL57" s="47"/>
      <c r="AM57" s="47"/>
      <c r="AN57" s="47"/>
      <c r="AO57" s="47"/>
      <c r="AP57" s="48"/>
      <c r="AQ57" s="47"/>
      <c r="AR57" s="47"/>
      <c r="AS57" s="47"/>
      <c r="AT57" s="49"/>
      <c r="AU57" s="50"/>
      <c r="AV57" s="61" t="s">
        <v>421</v>
      </c>
      <c r="AW57" s="47"/>
      <c r="AX57" s="47"/>
      <c r="AY57" s="47"/>
      <c r="AZ57" s="47"/>
      <c r="BA57" s="47"/>
      <c r="BB57" s="47"/>
      <c r="BC57" s="47"/>
      <c r="BD57" s="47"/>
      <c r="BE57" s="47"/>
      <c r="BF57" s="49"/>
      <c r="BG57" s="50"/>
      <c r="BH57" s="47"/>
      <c r="BI57" s="47"/>
      <c r="BJ57" s="47"/>
      <c r="BK57" s="47"/>
      <c r="BL57" s="47"/>
      <c r="BM57" s="47"/>
      <c r="BN57" s="47"/>
      <c r="BO57" s="47"/>
      <c r="BP57" s="51"/>
      <c r="BQ57" s="50"/>
    </row>
    <row r="58" spans="2:69" ht="15.75" hidden="1" outlineLevel="1" x14ac:dyDescent="0.25">
      <c r="B58" s="183"/>
      <c r="C58" s="70"/>
      <c r="D58" s="184"/>
      <c r="E58" s="75"/>
      <c r="F58" s="148" t="s">
        <v>758</v>
      </c>
      <c r="G58" s="237" t="str">
        <f>VLOOKUP($F58,'Consol Enclave Users &amp; Groups'!$C$3:$L$315,'Offense Event Matrix - WIP'!G$1,FALSE)</f>
        <v>GranitePower.com</v>
      </c>
      <c r="H58" s="88" t="str">
        <f>VLOOKUP($F58,'Consol Enclave Users &amp; Groups'!$C$3:$L$315,'Offense Event Matrix - WIP'!H$1,FALSE)</f>
        <v>Finance Admin</v>
      </c>
      <c r="I58" s="89" t="str">
        <f>VLOOKUP($F58,'Consol Enclave Users &amp; Groups'!$C$3:$L$315,'Offense Event Matrix - WIP'!I$1,FALSE)</f>
        <v>dominick.stein</v>
      </c>
      <c r="J58" s="89" t="str">
        <f>VLOOKUP($F58,'Consol Enclave Users &amp; Groups'!$C$3:$L$315,'Offense Event Matrix - WIP'!J$1,FALSE)</f>
        <v>172.18.5.2</v>
      </c>
      <c r="K58" s="90" t="str">
        <f>VLOOKUP($F58,'Consol Enclave Users &amp; Groups'!$C$3:$L$315,'Offense Event Matrix - WIP'!K$1,FALSE)</f>
        <v>fin0</v>
      </c>
      <c r="L58" s="97"/>
      <c r="M58" s="141"/>
      <c r="N58" s="55"/>
      <c r="O58" s="49"/>
      <c r="P58" s="63"/>
      <c r="Q58" s="57"/>
      <c r="R58" s="55"/>
      <c r="S58" s="49"/>
      <c r="T58" s="55"/>
      <c r="U58" s="49"/>
      <c r="V58" s="55"/>
      <c r="W58" s="49"/>
      <c r="X58" s="50"/>
      <c r="Y58" s="55"/>
      <c r="Z58" s="49"/>
      <c r="AA58" s="56"/>
      <c r="AB58" s="57"/>
      <c r="AC58" s="55"/>
      <c r="AD58" s="49"/>
      <c r="AE58" s="55"/>
      <c r="AF58" s="49"/>
      <c r="AG58" s="55"/>
      <c r="AH58" s="49"/>
      <c r="AI58" s="50"/>
      <c r="AJ58" s="55"/>
      <c r="AK58" s="49"/>
      <c r="AL58" s="55"/>
      <c r="AM58" s="49"/>
      <c r="AN58" s="55"/>
      <c r="AO58" s="49"/>
      <c r="AP58" s="56"/>
      <c r="AQ58" s="49"/>
      <c r="AR58" s="55"/>
      <c r="AS58" s="49"/>
      <c r="AT58" s="49"/>
      <c r="AU58" s="50"/>
      <c r="AV58" s="63" t="s">
        <v>421</v>
      </c>
      <c r="AW58" s="49"/>
      <c r="AX58" s="55"/>
      <c r="AY58" s="49"/>
      <c r="AZ58" s="55"/>
      <c r="BA58" s="49"/>
      <c r="BB58" s="55"/>
      <c r="BC58" s="49"/>
      <c r="BD58" s="55"/>
      <c r="BE58" s="49"/>
      <c r="BF58" s="49"/>
      <c r="BG58" s="50"/>
      <c r="BH58" s="55"/>
      <c r="BI58" s="49"/>
      <c r="BJ58" s="55"/>
      <c r="BK58" s="49"/>
      <c r="BL58" s="55"/>
      <c r="BM58" s="49"/>
      <c r="BN58" s="55"/>
      <c r="BO58" s="49"/>
      <c r="BP58" s="51"/>
      <c r="BQ58" s="50"/>
    </row>
    <row r="59" spans="2:69" ht="15.75" hidden="1" outlineLevel="1" x14ac:dyDescent="0.25">
      <c r="B59" s="183"/>
      <c r="C59" s="70"/>
      <c r="D59" s="184"/>
      <c r="E59" s="75"/>
      <c r="F59" s="148" t="s">
        <v>759</v>
      </c>
      <c r="G59" s="237" t="str">
        <f>VLOOKUP($F59,'Consol Enclave Users &amp; Groups'!$C$3:$L$315,'Offense Event Matrix - WIP'!G$1,FALSE)</f>
        <v>GranitePower.com</v>
      </c>
      <c r="H59" s="88" t="str">
        <f>VLOOKUP($F59,'Consol Enclave Users &amp; Groups'!$C$3:$L$315,'Offense Event Matrix - WIP'!H$1,FALSE)</f>
        <v>Finance</v>
      </c>
      <c r="I59" s="89" t="str">
        <f>VLOOKUP($F59,'Consol Enclave Users &amp; Groups'!$C$3:$L$315,'Offense Event Matrix - WIP'!I$1,FALSE)</f>
        <v>zoe.pittman</v>
      </c>
      <c r="J59" s="89" t="str">
        <f>VLOOKUP($F59,'Consol Enclave Users &amp; Groups'!$C$3:$L$315,'Offense Event Matrix - WIP'!J$1,FALSE)</f>
        <v>172.18.5.3</v>
      </c>
      <c r="K59" s="90" t="str">
        <f>VLOOKUP($F59,'Consol Enclave Users &amp; Groups'!$C$3:$L$315,'Offense Event Matrix - WIP'!K$1,FALSE)</f>
        <v>fin1</v>
      </c>
      <c r="L59" s="97"/>
      <c r="M59" s="141"/>
      <c r="N59" s="47"/>
      <c r="O59" s="47"/>
      <c r="P59" s="61"/>
      <c r="Q59" s="48"/>
      <c r="R59" s="47"/>
      <c r="S59" s="47"/>
      <c r="T59" s="47"/>
      <c r="U59" s="47"/>
      <c r="V59" s="47"/>
      <c r="W59" s="49"/>
      <c r="X59" s="50"/>
      <c r="Y59" s="47"/>
      <c r="Z59" s="47"/>
      <c r="AA59" s="48"/>
      <c r="AB59" s="48"/>
      <c r="AC59" s="47"/>
      <c r="AD59" s="47"/>
      <c r="AE59" s="47"/>
      <c r="AF59" s="47"/>
      <c r="AG59" s="47"/>
      <c r="AH59" s="49"/>
      <c r="AI59" s="50"/>
      <c r="AJ59" s="47"/>
      <c r="AK59" s="47"/>
      <c r="AL59" s="47"/>
      <c r="AM59" s="47"/>
      <c r="AN59" s="47"/>
      <c r="AO59" s="47"/>
      <c r="AP59" s="48"/>
      <c r="AQ59" s="47"/>
      <c r="AR59" s="47"/>
      <c r="AS59" s="47"/>
      <c r="AT59" s="49"/>
      <c r="AU59" s="50"/>
      <c r="AV59" s="61" t="s">
        <v>421</v>
      </c>
      <c r="AW59" s="47"/>
      <c r="AX59" s="47"/>
      <c r="AY59" s="47"/>
      <c r="AZ59" s="47"/>
      <c r="BA59" s="47"/>
      <c r="BB59" s="47"/>
      <c r="BC59" s="47"/>
      <c r="BD59" s="47"/>
      <c r="BE59" s="47"/>
      <c r="BF59" s="49"/>
      <c r="BG59" s="50"/>
      <c r="BH59" s="47"/>
      <c r="BI59" s="47"/>
      <c r="BJ59" s="47"/>
      <c r="BK59" s="47"/>
      <c r="BL59" s="47"/>
      <c r="BM59" s="47"/>
      <c r="BN59" s="47"/>
      <c r="BO59" s="47"/>
      <c r="BP59" s="51"/>
      <c r="BQ59" s="50"/>
    </row>
    <row r="60" spans="2:69" ht="15.75" hidden="1" outlineLevel="1" x14ac:dyDescent="0.25">
      <c r="B60" s="183"/>
      <c r="C60" s="70"/>
      <c r="D60" s="184"/>
      <c r="E60" s="75"/>
      <c r="F60" s="148" t="s">
        <v>760</v>
      </c>
      <c r="G60" s="237" t="str">
        <f>VLOOKUP($F60,'Consol Enclave Users &amp; Groups'!$C$3:$L$315,'Offense Event Matrix - WIP'!G$1,FALSE)</f>
        <v>GranitePower.com</v>
      </c>
      <c r="H60" s="88" t="str">
        <f>VLOOKUP($F60,'Consol Enclave Users &amp; Groups'!$C$3:$L$315,'Offense Event Matrix - WIP'!H$1,FALSE)</f>
        <v>Finance</v>
      </c>
      <c r="I60" s="89" t="str">
        <f>VLOOKUP($F60,'Consol Enclave Users &amp; Groups'!$C$3:$L$315,'Offense Event Matrix - WIP'!I$1,FALSE)</f>
        <v>john.patterson</v>
      </c>
      <c r="J60" s="89" t="str">
        <f>VLOOKUP($F60,'Consol Enclave Users &amp; Groups'!$C$3:$L$315,'Offense Event Matrix - WIP'!J$1,FALSE)</f>
        <v>172.18.5.4</v>
      </c>
      <c r="K60" s="90" t="str">
        <f>VLOOKUP($F60,'Consol Enclave Users &amp; Groups'!$C$3:$L$315,'Offense Event Matrix - WIP'!K$1,FALSE)</f>
        <v>fin2</v>
      </c>
      <c r="L60" s="97"/>
      <c r="M60" s="141"/>
      <c r="N60" s="55"/>
      <c r="O60" s="49"/>
      <c r="P60" s="63"/>
      <c r="Q60" s="57"/>
      <c r="R60" s="55"/>
      <c r="S60" s="49"/>
      <c r="T60" s="55"/>
      <c r="U60" s="49"/>
      <c r="V60" s="55"/>
      <c r="W60" s="49"/>
      <c r="X60" s="50"/>
      <c r="Y60" s="55"/>
      <c r="Z60" s="49"/>
      <c r="AA60" s="56"/>
      <c r="AB60" s="57"/>
      <c r="AC60" s="55"/>
      <c r="AD60" s="49"/>
      <c r="AE60" s="55"/>
      <c r="AF60" s="49"/>
      <c r="AG60" s="55"/>
      <c r="AH60" s="49"/>
      <c r="AI60" s="50"/>
      <c r="AJ60" s="55"/>
      <c r="AK60" s="49"/>
      <c r="AL60" s="55"/>
      <c r="AM60" s="49"/>
      <c r="AN60" s="55"/>
      <c r="AO60" s="49"/>
      <c r="AP60" s="56"/>
      <c r="AQ60" s="49"/>
      <c r="AR60" s="55"/>
      <c r="AS60" s="49"/>
      <c r="AT60" s="49"/>
      <c r="AU60" s="50"/>
      <c r="AV60" s="63" t="s">
        <v>421</v>
      </c>
      <c r="AW60" s="49"/>
      <c r="AX60" s="55"/>
      <c r="AY60" s="49"/>
      <c r="AZ60" s="55"/>
      <c r="BA60" s="49"/>
      <c r="BB60" s="55"/>
      <c r="BC60" s="49"/>
      <c r="BD60" s="55"/>
      <c r="BE60" s="49"/>
      <c r="BF60" s="49"/>
      <c r="BG60" s="50"/>
      <c r="BH60" s="55"/>
      <c r="BI60" s="49"/>
      <c r="BJ60" s="55"/>
      <c r="BK60" s="49"/>
      <c r="BL60" s="55"/>
      <c r="BM60" s="49"/>
      <c r="BN60" s="55"/>
      <c r="BO60" s="49"/>
      <c r="BP60" s="51"/>
      <c r="BQ60" s="50"/>
    </row>
    <row r="61" spans="2:69" ht="15.75" hidden="1" outlineLevel="1" x14ac:dyDescent="0.25">
      <c r="B61" s="183"/>
      <c r="C61" s="70"/>
      <c r="D61" s="184"/>
      <c r="E61" s="75"/>
      <c r="F61" s="148" t="s">
        <v>761</v>
      </c>
      <c r="G61" s="237" t="str">
        <f>VLOOKUP($F61,'Consol Enclave Users &amp; Groups'!$C$3:$L$315,'Offense Event Matrix - WIP'!G$1,FALSE)</f>
        <v>GranitePower.com</v>
      </c>
      <c r="H61" s="88" t="str">
        <f>VLOOKUP($F61,'Consol Enclave Users &amp; Groups'!$C$3:$L$315,'Offense Event Matrix - WIP'!H$1,FALSE)</f>
        <v>Finance</v>
      </c>
      <c r="I61" s="89" t="str">
        <f>VLOOKUP($F61,'Consol Enclave Users &amp; Groups'!$C$3:$L$315,'Offense Event Matrix - WIP'!I$1,FALSE)</f>
        <v>lowell.newton</v>
      </c>
      <c r="J61" s="89" t="str">
        <f>VLOOKUP($F61,'Consol Enclave Users &amp; Groups'!$C$3:$L$315,'Offense Event Matrix - WIP'!J$1,FALSE)</f>
        <v>172.18.5.5</v>
      </c>
      <c r="K61" s="90" t="str">
        <f>VLOOKUP($F61,'Consol Enclave Users &amp; Groups'!$C$3:$L$315,'Offense Event Matrix - WIP'!K$1,FALSE)</f>
        <v>fin3</v>
      </c>
      <c r="L61" s="97"/>
      <c r="M61" s="141"/>
      <c r="N61" s="47"/>
      <c r="O61" s="47"/>
      <c r="P61" s="61"/>
      <c r="Q61" s="48"/>
      <c r="R61" s="47"/>
      <c r="S61" s="47"/>
      <c r="T61" s="47"/>
      <c r="U61" s="47"/>
      <c r="V61" s="47"/>
      <c r="W61" s="49"/>
      <c r="X61" s="50"/>
      <c r="Y61" s="47"/>
      <c r="Z61" s="47"/>
      <c r="AA61" s="48"/>
      <c r="AB61" s="48"/>
      <c r="AC61" s="47"/>
      <c r="AD61" s="47"/>
      <c r="AE61" s="47"/>
      <c r="AF61" s="47"/>
      <c r="AG61" s="47"/>
      <c r="AH61" s="49"/>
      <c r="AI61" s="50"/>
      <c r="AJ61" s="47"/>
      <c r="AK61" s="47"/>
      <c r="AL61" s="47"/>
      <c r="AM61" s="47"/>
      <c r="AN61" s="47"/>
      <c r="AO61" s="47"/>
      <c r="AP61" s="48"/>
      <c r="AQ61" s="47"/>
      <c r="AR61" s="47"/>
      <c r="AS61" s="47"/>
      <c r="AT61" s="49"/>
      <c r="AU61" s="50"/>
      <c r="AV61" s="61" t="s">
        <v>421</v>
      </c>
      <c r="AW61" s="47"/>
      <c r="AX61" s="47"/>
      <c r="AY61" s="47"/>
      <c r="AZ61" s="47"/>
      <c r="BA61" s="47"/>
      <c r="BB61" s="47"/>
      <c r="BC61" s="47"/>
      <c r="BD61" s="47"/>
      <c r="BE61" s="47"/>
      <c r="BF61" s="49"/>
      <c r="BG61" s="50"/>
      <c r="BH61" s="47"/>
      <c r="BI61" s="47"/>
      <c r="BJ61" s="47"/>
      <c r="BK61" s="47"/>
      <c r="BL61" s="47"/>
      <c r="BM61" s="47"/>
      <c r="BN61" s="47"/>
      <c r="BO61" s="47"/>
      <c r="BP61" s="51"/>
      <c r="BQ61" s="50"/>
    </row>
    <row r="62" spans="2:69" ht="15.75" hidden="1" outlineLevel="1" x14ac:dyDescent="0.25">
      <c r="B62" s="183"/>
      <c r="C62" s="70"/>
      <c r="D62" s="184"/>
      <c r="E62" s="75"/>
      <c r="F62" s="148" t="s">
        <v>762</v>
      </c>
      <c r="G62" s="237" t="str">
        <f>VLOOKUP($F62,'Consol Enclave Users &amp; Groups'!$C$3:$L$315,'Offense Event Matrix - WIP'!G$1,FALSE)</f>
        <v>GranitePower.com</v>
      </c>
      <c r="H62" s="88" t="str">
        <f>VLOOKUP($F62,'Consol Enclave Users &amp; Groups'!$C$3:$L$315,'Offense Event Matrix - WIP'!H$1,FALSE)</f>
        <v>Finance</v>
      </c>
      <c r="I62" s="89" t="str">
        <f>VLOOKUP($F62,'Consol Enclave Users &amp; Groups'!$C$3:$L$315,'Offense Event Matrix - WIP'!I$1,FALSE)</f>
        <v>benito.duke</v>
      </c>
      <c r="J62" s="89" t="str">
        <f>VLOOKUP($F62,'Consol Enclave Users &amp; Groups'!$C$3:$L$315,'Offense Event Matrix - WIP'!J$1,FALSE)</f>
        <v>172.18.5.6</v>
      </c>
      <c r="K62" s="90" t="str">
        <f>VLOOKUP($F62,'Consol Enclave Users &amp; Groups'!$C$3:$L$315,'Offense Event Matrix - WIP'!K$1,FALSE)</f>
        <v>fin4</v>
      </c>
      <c r="L62" s="97"/>
      <c r="M62" s="141"/>
      <c r="N62" s="55"/>
      <c r="O62" s="49"/>
      <c r="P62" s="63"/>
      <c r="Q62" s="57"/>
      <c r="R62" s="55"/>
      <c r="S62" s="49"/>
      <c r="T62" s="55"/>
      <c r="U62" s="49"/>
      <c r="V62" s="55"/>
      <c r="W62" s="49"/>
      <c r="X62" s="50"/>
      <c r="Y62" s="55"/>
      <c r="Z62" s="49"/>
      <c r="AA62" s="56"/>
      <c r="AB62" s="57"/>
      <c r="AC62" s="55"/>
      <c r="AD62" s="49"/>
      <c r="AE62" s="55"/>
      <c r="AF62" s="49"/>
      <c r="AG62" s="55"/>
      <c r="AH62" s="49"/>
      <c r="AI62" s="50"/>
      <c r="AJ62" s="55"/>
      <c r="AK62" s="49"/>
      <c r="AL62" s="55"/>
      <c r="AM62" s="49"/>
      <c r="AN62" s="55"/>
      <c r="AO62" s="49"/>
      <c r="AP62" s="56"/>
      <c r="AQ62" s="49"/>
      <c r="AR62" s="55"/>
      <c r="AS62" s="49"/>
      <c r="AT62" s="49"/>
      <c r="AU62" s="50"/>
      <c r="AV62" s="63" t="s">
        <v>421</v>
      </c>
      <c r="AW62" s="49"/>
      <c r="AX62" s="55"/>
      <c r="AY62" s="49"/>
      <c r="AZ62" s="55"/>
      <c r="BA62" s="49"/>
      <c r="BB62" s="55"/>
      <c r="BC62" s="49"/>
      <c r="BD62" s="55"/>
      <c r="BE62" s="49"/>
      <c r="BF62" s="49"/>
      <c r="BG62" s="50"/>
      <c r="BH62" s="55"/>
      <c r="BI62" s="49"/>
      <c r="BJ62" s="55"/>
      <c r="BK62" s="49"/>
      <c r="BL62" s="55"/>
      <c r="BM62" s="49"/>
      <c r="BN62" s="55"/>
      <c r="BO62" s="49"/>
      <c r="BP62" s="51"/>
      <c r="BQ62" s="50"/>
    </row>
    <row r="63" spans="2:69" ht="15.75" hidden="1" outlineLevel="1" x14ac:dyDescent="0.25">
      <c r="B63" s="183"/>
      <c r="C63" s="70"/>
      <c r="D63" s="184"/>
      <c r="E63" s="75"/>
      <c r="F63" s="148" t="s">
        <v>549</v>
      </c>
      <c r="G63" s="237" t="str">
        <f>VLOOKUP($F63,'Consol Enclave Users &amp; Groups'!$C$3:$L$315,'Offense Event Matrix - WIP'!G$1,FALSE)</f>
        <v>YankeeWater.com</v>
      </c>
      <c r="H63" s="85" t="str">
        <f>VLOOKUP($F63,'Consol Enclave Users &amp; Groups'!$C$3:$L$315,'Offense Event Matrix - WIP'!H$1,FALSE)</f>
        <v>Engineer</v>
      </c>
      <c r="I63" s="86" t="str">
        <f>VLOOKUP($F63,'Consol Enclave Users &amp; Groups'!$C$3:$L$315,'Offense Event Matrix - WIP'!I$1,FALSE)</f>
        <v>alexis.lynch</v>
      </c>
      <c r="J63" s="86" t="str">
        <f>VLOOKUP($F63,'Consol Enclave Users &amp; Groups'!$C$3:$L$315,'Offense Event Matrix - WIP'!J$1,FALSE)</f>
        <v>172.16.4.17</v>
      </c>
      <c r="K63" s="87" t="str">
        <f>VLOOKUP($F63,'Consol Enclave Users &amp; Groups'!$C$3:$L$315,'Offense Event Matrix - WIP'!K$1,FALSE)</f>
        <v>eng15</v>
      </c>
      <c r="L63" s="97"/>
      <c r="M63" s="141"/>
      <c r="N63" s="47"/>
      <c r="O63" s="47"/>
      <c r="P63" s="61"/>
      <c r="Q63" s="48"/>
      <c r="R63" s="47"/>
      <c r="S63" s="47"/>
      <c r="T63" s="47"/>
      <c r="U63" s="47"/>
      <c r="V63" s="47"/>
      <c r="W63" s="49"/>
      <c r="X63" s="50"/>
      <c r="Y63" s="47"/>
      <c r="Z63" s="47"/>
      <c r="AA63" s="48"/>
      <c r="AB63" s="48"/>
      <c r="AC63" s="47"/>
      <c r="AD63" s="47"/>
      <c r="AE63" s="47"/>
      <c r="AF63" s="47"/>
      <c r="AG63" s="47"/>
      <c r="AH63" s="49"/>
      <c r="AI63" s="50"/>
      <c r="AJ63" s="47"/>
      <c r="AK63" s="47"/>
      <c r="AL63" s="47"/>
      <c r="AM63" s="47"/>
      <c r="AN63" s="47"/>
      <c r="AO63" s="47"/>
      <c r="AP63" s="48"/>
      <c r="AQ63" s="47"/>
      <c r="AR63" s="47"/>
      <c r="AS63" s="47"/>
      <c r="AT63" s="49"/>
      <c r="AU63" s="50"/>
      <c r="AV63" s="61" t="s">
        <v>421</v>
      </c>
      <c r="AW63" s="47"/>
      <c r="AX63" s="47"/>
      <c r="AY63" s="47"/>
      <c r="AZ63" s="47"/>
      <c r="BA63" s="47"/>
      <c r="BB63" s="47"/>
      <c r="BC63" s="47"/>
      <c r="BD63" s="47"/>
      <c r="BE63" s="47"/>
      <c r="BF63" s="49"/>
      <c r="BG63" s="50"/>
      <c r="BH63" s="47"/>
      <c r="BI63" s="47"/>
      <c r="BJ63" s="47"/>
      <c r="BK63" s="47"/>
      <c r="BL63" s="47"/>
      <c r="BM63" s="47"/>
      <c r="BN63" s="47"/>
      <c r="BO63" s="47"/>
      <c r="BP63" s="51"/>
      <c r="BQ63" s="50"/>
    </row>
    <row r="64" spans="2:69" ht="15.75" hidden="1" outlineLevel="1" x14ac:dyDescent="0.25">
      <c r="B64" s="183"/>
      <c r="C64" s="70"/>
      <c r="D64" s="184"/>
      <c r="E64" s="75"/>
      <c r="F64" s="148" t="s">
        <v>763</v>
      </c>
      <c r="G64" s="237" t="str">
        <f>VLOOKUP($F64,'Consol Enclave Users &amp; Groups'!$C$3:$L$315,'Offense Event Matrix - WIP'!G$1,FALSE)</f>
        <v>YankeeWater.com</v>
      </c>
      <c r="H64" s="88" t="str">
        <f>VLOOKUP($F64,'Consol Enclave Users &amp; Groups'!$C$3:$L$315,'Offense Event Matrix - WIP'!H$1,FALSE)</f>
        <v>Engineer</v>
      </c>
      <c r="I64" s="89" t="str">
        <f>VLOOKUP($F64,'Consol Enclave Users &amp; Groups'!$C$3:$L$315,'Offense Event Matrix - WIP'!I$1,FALSE)</f>
        <v>terrell.velez</v>
      </c>
      <c r="J64" s="89" t="str">
        <f>VLOOKUP($F64,'Consol Enclave Users &amp; Groups'!$C$3:$L$315,'Offense Event Matrix - WIP'!J$1,FALSE)</f>
        <v>172.16.4.18</v>
      </c>
      <c r="K64" s="90" t="str">
        <f>VLOOKUP($F64,'Consol Enclave Users &amp; Groups'!$C$3:$L$315,'Offense Event Matrix - WIP'!K$1,FALSE)</f>
        <v>eng16</v>
      </c>
      <c r="L64" s="97"/>
      <c r="M64" s="141"/>
      <c r="N64" s="55"/>
      <c r="O64" s="49"/>
      <c r="P64" s="63"/>
      <c r="Q64" s="57"/>
      <c r="R64" s="55"/>
      <c r="S64" s="49"/>
      <c r="T64" s="55"/>
      <c r="U64" s="49"/>
      <c r="V64" s="55"/>
      <c r="W64" s="49"/>
      <c r="X64" s="50"/>
      <c r="Y64" s="55"/>
      <c r="Z64" s="49"/>
      <c r="AA64" s="56"/>
      <c r="AB64" s="57"/>
      <c r="AC64" s="55"/>
      <c r="AD64" s="49"/>
      <c r="AE64" s="55"/>
      <c r="AF64" s="49"/>
      <c r="AG64" s="55"/>
      <c r="AH64" s="49"/>
      <c r="AI64" s="50"/>
      <c r="AJ64" s="55"/>
      <c r="AK64" s="49"/>
      <c r="AL64" s="55"/>
      <c r="AM64" s="49"/>
      <c r="AN64" s="55"/>
      <c r="AO64" s="49"/>
      <c r="AP64" s="56"/>
      <c r="AQ64" s="49"/>
      <c r="AR64" s="55"/>
      <c r="AS64" s="49"/>
      <c r="AT64" s="49"/>
      <c r="AU64" s="50"/>
      <c r="AV64" s="63" t="s">
        <v>421</v>
      </c>
      <c r="AW64" s="49"/>
      <c r="AX64" s="55"/>
      <c r="AY64" s="49"/>
      <c r="AZ64" s="55"/>
      <c r="BA64" s="49"/>
      <c r="BB64" s="55"/>
      <c r="BC64" s="49"/>
      <c r="BD64" s="55"/>
      <c r="BE64" s="49"/>
      <c r="BF64" s="49"/>
      <c r="BG64" s="50"/>
      <c r="BH64" s="55"/>
      <c r="BI64" s="49"/>
      <c r="BJ64" s="55"/>
      <c r="BK64" s="49"/>
      <c r="BL64" s="55"/>
      <c r="BM64" s="49"/>
      <c r="BN64" s="55"/>
      <c r="BO64" s="49"/>
      <c r="BP64" s="51"/>
      <c r="BQ64" s="50"/>
    </row>
    <row r="65" spans="2:69" ht="15.75" hidden="1" outlineLevel="1" x14ac:dyDescent="0.25">
      <c r="B65" s="183"/>
      <c r="C65" s="70"/>
      <c r="D65" s="184"/>
      <c r="E65" s="75"/>
      <c r="F65" s="148" t="s">
        <v>764</v>
      </c>
      <c r="G65" s="237" t="str">
        <f>VLOOKUP($F65,'Consol Enclave Users &amp; Groups'!$C$3:$L$315,'Offense Event Matrix - WIP'!G$1,FALSE)</f>
        <v>YankeeWater.com</v>
      </c>
      <c r="H65" s="88" t="str">
        <f>VLOOKUP($F65,'Consol Enclave Users &amp; Groups'!$C$3:$L$315,'Offense Event Matrix - WIP'!H$1,FALSE)</f>
        <v>Engineer</v>
      </c>
      <c r="I65" s="89" t="str">
        <f>VLOOKUP($F65,'Consol Enclave Users &amp; Groups'!$C$3:$L$315,'Offense Event Matrix - WIP'!I$1,FALSE)</f>
        <v>sofia.trujillo</v>
      </c>
      <c r="J65" s="89" t="str">
        <f>VLOOKUP($F65,'Consol Enclave Users &amp; Groups'!$C$3:$L$315,'Offense Event Matrix - WIP'!J$1,FALSE)</f>
        <v>172.16.4.19</v>
      </c>
      <c r="K65" s="90" t="str">
        <f>VLOOKUP($F65,'Consol Enclave Users &amp; Groups'!$C$3:$L$315,'Offense Event Matrix - WIP'!K$1,FALSE)</f>
        <v>eng17</v>
      </c>
      <c r="L65" s="97"/>
      <c r="M65" s="141"/>
      <c r="N65" s="47"/>
      <c r="O65" s="47"/>
      <c r="P65" s="61"/>
      <c r="Q65" s="48"/>
      <c r="R65" s="47"/>
      <c r="S65" s="47"/>
      <c r="T65" s="47"/>
      <c r="U65" s="47"/>
      <c r="V65" s="47"/>
      <c r="W65" s="49"/>
      <c r="X65" s="50"/>
      <c r="Y65" s="47"/>
      <c r="Z65" s="47"/>
      <c r="AA65" s="48"/>
      <c r="AB65" s="48"/>
      <c r="AC65" s="47"/>
      <c r="AD65" s="47"/>
      <c r="AE65" s="47"/>
      <c r="AF65" s="47"/>
      <c r="AG65" s="47"/>
      <c r="AH65" s="49"/>
      <c r="AI65" s="50"/>
      <c r="AJ65" s="47"/>
      <c r="AK65" s="47"/>
      <c r="AL65" s="47"/>
      <c r="AM65" s="47"/>
      <c r="AN65" s="47"/>
      <c r="AO65" s="47"/>
      <c r="AP65" s="48"/>
      <c r="AQ65" s="47"/>
      <c r="AR65" s="47"/>
      <c r="AS65" s="47"/>
      <c r="AT65" s="49"/>
      <c r="AU65" s="50"/>
      <c r="AV65" s="61" t="s">
        <v>421</v>
      </c>
      <c r="AW65" s="47"/>
      <c r="AX65" s="47"/>
      <c r="AY65" s="47"/>
      <c r="AZ65" s="47"/>
      <c r="BA65" s="47"/>
      <c r="BB65" s="47"/>
      <c r="BC65" s="47"/>
      <c r="BD65" s="47"/>
      <c r="BE65" s="47"/>
      <c r="BF65" s="49"/>
      <c r="BG65" s="50"/>
      <c r="BH65" s="47"/>
      <c r="BI65" s="47"/>
      <c r="BJ65" s="47"/>
      <c r="BK65" s="47"/>
      <c r="BL65" s="47"/>
      <c r="BM65" s="47"/>
      <c r="BN65" s="47"/>
      <c r="BO65" s="47"/>
      <c r="BP65" s="51"/>
      <c r="BQ65" s="50"/>
    </row>
    <row r="66" spans="2:69" ht="15.75" hidden="1" outlineLevel="1" x14ac:dyDescent="0.25">
      <c r="B66" s="183"/>
      <c r="C66" s="70"/>
      <c r="D66" s="184"/>
      <c r="E66" s="75"/>
      <c r="F66" s="148" t="s">
        <v>765</v>
      </c>
      <c r="G66" s="237" t="str">
        <f>VLOOKUP($F66,'Consol Enclave Users &amp; Groups'!$C$3:$L$315,'Offense Event Matrix - WIP'!G$1,FALSE)</f>
        <v>YankeeWater.com</v>
      </c>
      <c r="H66" s="88" t="str">
        <f>VLOOKUP($F66,'Consol Enclave Users &amp; Groups'!$C$3:$L$315,'Offense Event Matrix - WIP'!H$1,FALSE)</f>
        <v>Engineer</v>
      </c>
      <c r="I66" s="89" t="str">
        <f>VLOOKUP($F66,'Consol Enclave Users &amp; Groups'!$C$3:$L$315,'Offense Event Matrix - WIP'!I$1,FALSE)</f>
        <v>kaylee.carey</v>
      </c>
      <c r="J66" s="89" t="str">
        <f>VLOOKUP($F66,'Consol Enclave Users &amp; Groups'!$C$3:$L$315,'Offense Event Matrix - WIP'!J$1,FALSE)</f>
        <v>172.16.4.20</v>
      </c>
      <c r="K66" s="90" t="str">
        <f>VLOOKUP($F66,'Consol Enclave Users &amp; Groups'!$C$3:$L$315,'Offense Event Matrix - WIP'!K$1,FALSE)</f>
        <v>eng18</v>
      </c>
      <c r="L66" s="97"/>
      <c r="M66" s="141"/>
      <c r="N66" s="55"/>
      <c r="O66" s="49"/>
      <c r="P66" s="63"/>
      <c r="Q66" s="57"/>
      <c r="R66" s="55"/>
      <c r="S66" s="49"/>
      <c r="T66" s="55"/>
      <c r="U66" s="49"/>
      <c r="V66" s="55"/>
      <c r="W66" s="49"/>
      <c r="X66" s="50"/>
      <c r="Y66" s="55"/>
      <c r="Z66" s="49"/>
      <c r="AA66" s="56"/>
      <c r="AB66" s="57"/>
      <c r="AC66" s="55"/>
      <c r="AD66" s="49"/>
      <c r="AE66" s="55"/>
      <c r="AF66" s="49"/>
      <c r="AG66" s="55"/>
      <c r="AH66" s="49"/>
      <c r="AI66" s="50"/>
      <c r="AJ66" s="55"/>
      <c r="AK66" s="49"/>
      <c r="AL66" s="55"/>
      <c r="AM66" s="49"/>
      <c r="AN66" s="55"/>
      <c r="AO66" s="49"/>
      <c r="AP66" s="56"/>
      <c r="AQ66" s="49"/>
      <c r="AR66" s="55"/>
      <c r="AS66" s="49"/>
      <c r="AT66" s="49"/>
      <c r="AU66" s="50"/>
      <c r="AV66" s="63" t="s">
        <v>421</v>
      </c>
      <c r="AW66" s="49"/>
      <c r="AX66" s="55"/>
      <c r="AY66" s="49"/>
      <c r="AZ66" s="55"/>
      <c r="BA66" s="49"/>
      <c r="BB66" s="55"/>
      <c r="BC66" s="49"/>
      <c r="BD66" s="55"/>
      <c r="BE66" s="49"/>
      <c r="BF66" s="49"/>
      <c r="BG66" s="50"/>
      <c r="BH66" s="55"/>
      <c r="BI66" s="49"/>
      <c r="BJ66" s="55"/>
      <c r="BK66" s="49"/>
      <c r="BL66" s="55"/>
      <c r="BM66" s="49"/>
      <c r="BN66" s="55"/>
      <c r="BO66" s="49"/>
      <c r="BP66" s="51"/>
      <c r="BQ66" s="50"/>
    </row>
    <row r="67" spans="2:69" ht="15.75" hidden="1" outlineLevel="1" x14ac:dyDescent="0.25">
      <c r="B67" s="183"/>
      <c r="C67" s="70"/>
      <c r="D67" s="184"/>
      <c r="E67" s="75"/>
      <c r="F67" s="148" t="s">
        <v>502</v>
      </c>
      <c r="G67" s="237" t="str">
        <f>VLOOKUP($F67,'Consol Enclave Users &amp; Groups'!$C$3:$L$315,'Offense Event Matrix - WIP'!G$1,FALSE)</f>
        <v>YankeeWater.com</v>
      </c>
      <c r="H67" s="88" t="str">
        <f>VLOOKUP($F67,'Consol Enclave Users &amp; Groups'!$C$3:$L$315,'Offense Event Matrix - WIP'!H$1,FALSE)</f>
        <v>Engineer</v>
      </c>
      <c r="I67" s="89" t="str">
        <f>VLOOKUP($F67,'Consol Enclave Users &amp; Groups'!$C$3:$L$315,'Offense Event Matrix - WIP'!I$1,FALSE)</f>
        <v>antoine.livingston</v>
      </c>
      <c r="J67" s="89" t="str">
        <f>VLOOKUP($F67,'Consol Enclave Users &amp; Groups'!$C$3:$L$315,'Offense Event Matrix - WIP'!J$1,FALSE)</f>
        <v>172.16.4.21</v>
      </c>
      <c r="K67" s="90" t="str">
        <f>VLOOKUP($F67,'Consol Enclave Users &amp; Groups'!$C$3:$L$315,'Offense Event Matrix - WIP'!K$1,FALSE)</f>
        <v>eng19</v>
      </c>
      <c r="L67" s="97"/>
      <c r="M67" s="141"/>
      <c r="N67" s="47"/>
      <c r="O67" s="47"/>
      <c r="P67" s="61"/>
      <c r="Q67" s="48"/>
      <c r="R67" s="47"/>
      <c r="S67" s="47"/>
      <c r="T67" s="47"/>
      <c r="U67" s="47"/>
      <c r="V67" s="47"/>
      <c r="W67" s="49"/>
      <c r="X67" s="50"/>
      <c r="Y67" s="47"/>
      <c r="Z67" s="47"/>
      <c r="AA67" s="48"/>
      <c r="AB67" s="48"/>
      <c r="AC67" s="47"/>
      <c r="AD67" s="47"/>
      <c r="AE67" s="47"/>
      <c r="AF67" s="47"/>
      <c r="AG67" s="47"/>
      <c r="AH67" s="49"/>
      <c r="AI67" s="50"/>
      <c r="AJ67" s="47"/>
      <c r="AK67" s="47"/>
      <c r="AL67" s="47"/>
      <c r="AM67" s="47"/>
      <c r="AN67" s="47"/>
      <c r="AO67" s="47"/>
      <c r="AP67" s="48"/>
      <c r="AQ67" s="47"/>
      <c r="AR67" s="47"/>
      <c r="AS67" s="47"/>
      <c r="AT67" s="49"/>
      <c r="AU67" s="50"/>
      <c r="AV67" s="61" t="s">
        <v>421</v>
      </c>
      <c r="AW67" s="47"/>
      <c r="AX67" s="47"/>
      <c r="AY67" s="47"/>
      <c r="AZ67" s="47"/>
      <c r="BA67" s="47"/>
      <c r="BB67" s="47"/>
      <c r="BC67" s="47"/>
      <c r="BD67" s="47"/>
      <c r="BE67" s="47"/>
      <c r="BF67" s="49"/>
      <c r="BG67" s="50"/>
      <c r="BH67" s="47"/>
      <c r="BI67" s="47"/>
      <c r="BJ67" s="47"/>
      <c r="BK67" s="47"/>
      <c r="BL67" s="47"/>
      <c r="BM67" s="47"/>
      <c r="BN67" s="47"/>
      <c r="BO67" s="47"/>
      <c r="BP67" s="51"/>
      <c r="BQ67" s="50"/>
    </row>
    <row r="68" spans="2:69" ht="15.75" hidden="1" outlineLevel="1" x14ac:dyDescent="0.25">
      <c r="B68" s="183"/>
      <c r="C68" s="70"/>
      <c r="D68" s="184"/>
      <c r="E68" s="75"/>
      <c r="F68" s="148" t="s">
        <v>766</v>
      </c>
      <c r="G68" s="237" t="str">
        <f>VLOOKUP($F68,'Consol Enclave Users &amp; Groups'!$C$3:$L$315,'Offense Event Matrix - WIP'!G$1,FALSE)</f>
        <v>YankeeWater.com</v>
      </c>
      <c r="H68" s="88" t="str">
        <f>VLOOKUP($F68,'Consol Enclave Users &amp; Groups'!$C$3:$L$315,'Offense Event Matrix - WIP'!H$1,FALSE)</f>
        <v>Finance Admin</v>
      </c>
      <c r="I68" s="89" t="str">
        <f>VLOOKUP($F68,'Consol Enclave Users &amp; Groups'!$C$3:$L$315,'Offense Event Matrix - WIP'!I$1,FALSE)</f>
        <v>kobe.chambers</v>
      </c>
      <c r="J68" s="89" t="str">
        <f>VLOOKUP($F68,'Consol Enclave Users &amp; Groups'!$C$3:$L$315,'Offense Event Matrix - WIP'!J$1,FALSE)</f>
        <v>172.16.5.2</v>
      </c>
      <c r="K68" s="90" t="str">
        <f>VLOOKUP($F68,'Consol Enclave Users &amp; Groups'!$C$3:$L$315,'Offense Event Matrix - WIP'!K$1,FALSE)</f>
        <v>fin0</v>
      </c>
      <c r="L68" s="97"/>
      <c r="M68" s="141"/>
      <c r="N68" s="55"/>
      <c r="O68" s="49"/>
      <c r="P68" s="63"/>
      <c r="Q68" s="57"/>
      <c r="R68" s="55"/>
      <c r="S68" s="49"/>
      <c r="T68" s="55"/>
      <c r="U68" s="49"/>
      <c r="V68" s="55"/>
      <c r="W68" s="49"/>
      <c r="X68" s="50"/>
      <c r="Y68" s="55"/>
      <c r="Z68" s="49"/>
      <c r="AA68" s="56"/>
      <c r="AB68" s="57"/>
      <c r="AC68" s="55"/>
      <c r="AD68" s="49"/>
      <c r="AE68" s="55"/>
      <c r="AF68" s="49"/>
      <c r="AG68" s="55"/>
      <c r="AH68" s="49"/>
      <c r="AI68" s="50"/>
      <c r="AJ68" s="55"/>
      <c r="AK68" s="49"/>
      <c r="AL68" s="55"/>
      <c r="AM68" s="49"/>
      <c r="AN68" s="55"/>
      <c r="AO68" s="49"/>
      <c r="AP68" s="56"/>
      <c r="AQ68" s="49"/>
      <c r="AR68" s="55"/>
      <c r="AS68" s="49"/>
      <c r="AT68" s="49"/>
      <c r="AU68" s="50"/>
      <c r="AV68" s="63" t="s">
        <v>421</v>
      </c>
      <c r="AW68" s="49"/>
      <c r="AX68" s="55"/>
      <c r="AY68" s="49"/>
      <c r="AZ68" s="55"/>
      <c r="BA68" s="49"/>
      <c r="BB68" s="55"/>
      <c r="BC68" s="49"/>
      <c r="BD68" s="55"/>
      <c r="BE68" s="49"/>
      <c r="BF68" s="49"/>
      <c r="BG68" s="50"/>
      <c r="BH68" s="55"/>
      <c r="BI68" s="49"/>
      <c r="BJ68" s="55"/>
      <c r="BK68" s="49"/>
      <c r="BL68" s="55"/>
      <c r="BM68" s="49"/>
      <c r="BN68" s="55"/>
      <c r="BO68" s="49"/>
      <c r="BP68" s="51"/>
      <c r="BQ68" s="50"/>
    </row>
    <row r="69" spans="2:69" ht="15.75" hidden="1" outlineLevel="1" x14ac:dyDescent="0.25">
      <c r="B69" s="183"/>
      <c r="C69" s="70"/>
      <c r="D69" s="184"/>
      <c r="E69" s="75"/>
      <c r="F69" s="148" t="s">
        <v>767</v>
      </c>
      <c r="G69" s="237" t="str">
        <f>VLOOKUP($F69,'Consol Enclave Users &amp; Groups'!$C$3:$L$315,'Offense Event Matrix - WIP'!G$1,FALSE)</f>
        <v>YankeeWater.com</v>
      </c>
      <c r="H69" s="88" t="str">
        <f>VLOOKUP($F69,'Consol Enclave Users &amp; Groups'!$C$3:$L$315,'Offense Event Matrix - WIP'!H$1,FALSE)</f>
        <v>Finance</v>
      </c>
      <c r="I69" s="89" t="str">
        <f>VLOOKUP($F69,'Consol Enclave Users &amp; Groups'!$C$3:$L$315,'Offense Event Matrix - WIP'!I$1,FALSE)</f>
        <v>essie.booker</v>
      </c>
      <c r="J69" s="89" t="str">
        <f>VLOOKUP($F69,'Consol Enclave Users &amp; Groups'!$C$3:$L$315,'Offense Event Matrix - WIP'!J$1,FALSE)</f>
        <v>172.16.5.3</v>
      </c>
      <c r="K69" s="90" t="str">
        <f>VLOOKUP($F69,'Consol Enclave Users &amp; Groups'!$C$3:$L$315,'Offense Event Matrix - WIP'!K$1,FALSE)</f>
        <v>fin1</v>
      </c>
      <c r="L69" s="97"/>
      <c r="M69" s="141"/>
      <c r="N69" s="47"/>
      <c r="O69" s="47"/>
      <c r="P69" s="61"/>
      <c r="Q69" s="48"/>
      <c r="R69" s="47"/>
      <c r="S69" s="47"/>
      <c r="T69" s="47"/>
      <c r="U69" s="47"/>
      <c r="V69" s="47"/>
      <c r="W69" s="49"/>
      <c r="X69" s="50"/>
      <c r="Y69" s="47"/>
      <c r="Z69" s="47"/>
      <c r="AA69" s="48"/>
      <c r="AB69" s="48"/>
      <c r="AC69" s="47"/>
      <c r="AD69" s="47"/>
      <c r="AE69" s="47"/>
      <c r="AF69" s="47"/>
      <c r="AG69" s="47"/>
      <c r="AH69" s="49"/>
      <c r="AI69" s="50"/>
      <c r="AJ69" s="47"/>
      <c r="AK69" s="47"/>
      <c r="AL69" s="47"/>
      <c r="AM69" s="47"/>
      <c r="AN69" s="47"/>
      <c r="AO69" s="47"/>
      <c r="AP69" s="48"/>
      <c r="AQ69" s="47"/>
      <c r="AR69" s="47"/>
      <c r="AS69" s="47"/>
      <c r="AT69" s="49"/>
      <c r="AU69" s="50"/>
      <c r="AV69" s="61" t="s">
        <v>421</v>
      </c>
      <c r="AW69" s="47"/>
      <c r="AX69" s="47"/>
      <c r="AY69" s="47"/>
      <c r="AZ69" s="47"/>
      <c r="BA69" s="47"/>
      <c r="BB69" s="47"/>
      <c r="BC69" s="47"/>
      <c r="BD69" s="47"/>
      <c r="BE69" s="47"/>
      <c r="BF69" s="49"/>
      <c r="BG69" s="50"/>
      <c r="BH69" s="47"/>
      <c r="BI69" s="47"/>
      <c r="BJ69" s="47"/>
      <c r="BK69" s="47"/>
      <c r="BL69" s="47"/>
      <c r="BM69" s="47"/>
      <c r="BN69" s="47"/>
      <c r="BO69" s="47"/>
      <c r="BP69" s="51"/>
      <c r="BQ69" s="50"/>
    </row>
    <row r="70" spans="2:69" ht="15.75" hidden="1" outlineLevel="1" x14ac:dyDescent="0.25">
      <c r="B70" s="183"/>
      <c r="C70" s="70"/>
      <c r="D70" s="184"/>
      <c r="E70" s="75"/>
      <c r="F70" s="148" t="s">
        <v>768</v>
      </c>
      <c r="G70" s="237" t="str">
        <f>VLOOKUP($F70,'Consol Enclave Users &amp; Groups'!$C$3:$L$315,'Offense Event Matrix - WIP'!G$1,FALSE)</f>
        <v>YankeeWater.com</v>
      </c>
      <c r="H70" s="88" t="str">
        <f>VLOOKUP($F70,'Consol Enclave Users &amp; Groups'!$C$3:$L$315,'Offense Event Matrix - WIP'!H$1,FALSE)</f>
        <v>Finance</v>
      </c>
      <c r="I70" s="89" t="str">
        <f>VLOOKUP($F70,'Consol Enclave Users &amp; Groups'!$C$3:$L$315,'Offense Event Matrix - WIP'!I$1,FALSE)</f>
        <v>patrice.beck</v>
      </c>
      <c r="J70" s="89" t="str">
        <f>VLOOKUP($F70,'Consol Enclave Users &amp; Groups'!$C$3:$L$315,'Offense Event Matrix - WIP'!J$1,FALSE)</f>
        <v>172.16.5.4</v>
      </c>
      <c r="K70" s="90" t="str">
        <f>VLOOKUP($F70,'Consol Enclave Users &amp; Groups'!$C$3:$L$315,'Offense Event Matrix - WIP'!K$1,FALSE)</f>
        <v>fin2</v>
      </c>
      <c r="L70" s="97"/>
      <c r="M70" s="141"/>
      <c r="N70" s="55"/>
      <c r="O70" s="49"/>
      <c r="P70" s="63"/>
      <c r="Q70" s="57"/>
      <c r="R70" s="55"/>
      <c r="S70" s="49"/>
      <c r="T70" s="55"/>
      <c r="U70" s="49"/>
      <c r="V70" s="55"/>
      <c r="W70" s="49"/>
      <c r="X70" s="50"/>
      <c r="Y70" s="55"/>
      <c r="Z70" s="49"/>
      <c r="AA70" s="56"/>
      <c r="AB70" s="57"/>
      <c r="AC70" s="55"/>
      <c r="AD70" s="49"/>
      <c r="AE70" s="55"/>
      <c r="AF70" s="49"/>
      <c r="AG70" s="55"/>
      <c r="AH70" s="49"/>
      <c r="AI70" s="50"/>
      <c r="AJ70" s="55"/>
      <c r="AK70" s="49"/>
      <c r="AL70" s="55"/>
      <c r="AM70" s="49"/>
      <c r="AN70" s="55"/>
      <c r="AO70" s="49"/>
      <c r="AP70" s="56"/>
      <c r="AQ70" s="49"/>
      <c r="AR70" s="55"/>
      <c r="AS70" s="49"/>
      <c r="AT70" s="49"/>
      <c r="AU70" s="50"/>
      <c r="AV70" s="63" t="s">
        <v>421</v>
      </c>
      <c r="AW70" s="49"/>
      <c r="AX70" s="55"/>
      <c r="AY70" s="49"/>
      <c r="AZ70" s="55"/>
      <c r="BA70" s="49"/>
      <c r="BB70" s="55"/>
      <c r="BC70" s="49"/>
      <c r="BD70" s="55"/>
      <c r="BE70" s="49"/>
      <c r="BF70" s="49"/>
      <c r="BG70" s="50"/>
      <c r="BH70" s="55"/>
      <c r="BI70" s="49"/>
      <c r="BJ70" s="55"/>
      <c r="BK70" s="49"/>
      <c r="BL70" s="55"/>
      <c r="BM70" s="49"/>
      <c r="BN70" s="55"/>
      <c r="BO70" s="49"/>
      <c r="BP70" s="51"/>
      <c r="BQ70" s="50"/>
    </row>
    <row r="71" spans="2:69" ht="15.75" hidden="1" outlineLevel="1" x14ac:dyDescent="0.25">
      <c r="B71" s="183"/>
      <c r="C71" s="70"/>
      <c r="D71" s="184"/>
      <c r="E71" s="75"/>
      <c r="F71" s="148" t="s">
        <v>769</v>
      </c>
      <c r="G71" s="237" t="str">
        <f>VLOOKUP($F71,'Consol Enclave Users &amp; Groups'!$C$3:$L$315,'Offense Event Matrix - WIP'!G$1,FALSE)</f>
        <v>YankeeWater.com</v>
      </c>
      <c r="H71" s="88" t="str">
        <f>VLOOKUP($F71,'Consol Enclave Users &amp; Groups'!$C$3:$L$315,'Offense Event Matrix - WIP'!H$1,FALSE)</f>
        <v>Finance</v>
      </c>
      <c r="I71" s="89" t="str">
        <f>VLOOKUP($F71,'Consol Enclave Users &amp; Groups'!$C$3:$L$315,'Offense Event Matrix - WIP'!I$1,FALSE)</f>
        <v>leroy.bean</v>
      </c>
      <c r="J71" s="89" t="str">
        <f>VLOOKUP($F71,'Consol Enclave Users &amp; Groups'!$C$3:$L$315,'Offense Event Matrix - WIP'!J$1,FALSE)</f>
        <v>172.16.5.5</v>
      </c>
      <c r="K71" s="90" t="str">
        <f>VLOOKUP($F71,'Consol Enclave Users &amp; Groups'!$C$3:$L$315,'Offense Event Matrix - WIP'!K$1,FALSE)</f>
        <v>fin3</v>
      </c>
      <c r="L71" s="97"/>
      <c r="M71" s="141"/>
      <c r="N71" s="47"/>
      <c r="O71" s="47"/>
      <c r="P71" s="61"/>
      <c r="Q71" s="48"/>
      <c r="R71" s="47"/>
      <c r="S71" s="47"/>
      <c r="T71" s="47"/>
      <c r="U71" s="47"/>
      <c r="V71" s="47"/>
      <c r="W71" s="49"/>
      <c r="X71" s="50"/>
      <c r="Y71" s="47"/>
      <c r="Z71" s="47"/>
      <c r="AA71" s="48"/>
      <c r="AB71" s="48"/>
      <c r="AC71" s="47"/>
      <c r="AD71" s="47"/>
      <c r="AE71" s="47"/>
      <c r="AF71" s="47"/>
      <c r="AG71" s="47"/>
      <c r="AH71" s="49"/>
      <c r="AI71" s="50"/>
      <c r="AJ71" s="47"/>
      <c r="AK71" s="47"/>
      <c r="AL71" s="47"/>
      <c r="AM71" s="47"/>
      <c r="AN71" s="47"/>
      <c r="AO71" s="47"/>
      <c r="AP71" s="48"/>
      <c r="AQ71" s="47"/>
      <c r="AR71" s="47"/>
      <c r="AS71" s="47"/>
      <c r="AT71" s="49"/>
      <c r="AU71" s="50"/>
      <c r="AV71" s="61" t="s">
        <v>421</v>
      </c>
      <c r="AW71" s="47"/>
      <c r="AX71" s="47"/>
      <c r="AY71" s="47"/>
      <c r="AZ71" s="47"/>
      <c r="BA71" s="47"/>
      <c r="BB71" s="47"/>
      <c r="BC71" s="47"/>
      <c r="BD71" s="47"/>
      <c r="BE71" s="47"/>
      <c r="BF71" s="49"/>
      <c r="BG71" s="50"/>
      <c r="BH71" s="47"/>
      <c r="BI71" s="47"/>
      <c r="BJ71" s="47"/>
      <c r="BK71" s="47"/>
      <c r="BL71" s="47"/>
      <c r="BM71" s="47"/>
      <c r="BN71" s="47"/>
      <c r="BO71" s="47"/>
      <c r="BP71" s="51"/>
      <c r="BQ71" s="50"/>
    </row>
    <row r="72" spans="2:69" ht="15.75" hidden="1" outlineLevel="1" x14ac:dyDescent="0.25">
      <c r="B72" s="183"/>
      <c r="C72" s="70"/>
      <c r="D72" s="184"/>
      <c r="E72" s="75"/>
      <c r="F72" s="148" t="s">
        <v>770</v>
      </c>
      <c r="G72" s="237" t="str">
        <f>VLOOKUP($F72,'Consol Enclave Users &amp; Groups'!$C$3:$L$315,'Offense Event Matrix - WIP'!G$1,FALSE)</f>
        <v>YankeeWater.com</v>
      </c>
      <c r="H72" s="88" t="str">
        <f>VLOOKUP($F72,'Consol Enclave Users &amp; Groups'!$C$3:$L$315,'Offense Event Matrix - WIP'!H$1,FALSE)</f>
        <v>Finance</v>
      </c>
      <c r="I72" s="89" t="str">
        <f>VLOOKUP($F72,'Consol Enclave Users &amp; Groups'!$C$3:$L$315,'Offense Event Matrix - WIP'!I$1,FALSE)</f>
        <v>davion.shaw</v>
      </c>
      <c r="J72" s="89" t="str">
        <f>VLOOKUP($F72,'Consol Enclave Users &amp; Groups'!$C$3:$L$315,'Offense Event Matrix - WIP'!J$1,FALSE)</f>
        <v>172.16.5.6</v>
      </c>
      <c r="K72" s="90" t="str">
        <f>VLOOKUP($F72,'Consol Enclave Users &amp; Groups'!$C$3:$L$315,'Offense Event Matrix - WIP'!K$1,FALSE)</f>
        <v>fin4</v>
      </c>
      <c r="L72" s="97"/>
      <c r="M72" s="141"/>
      <c r="N72" s="55"/>
      <c r="O72" s="49"/>
      <c r="P72" s="63"/>
      <c r="Q72" s="57"/>
      <c r="R72" s="55"/>
      <c r="S72" s="49"/>
      <c r="T72" s="55"/>
      <c r="U72" s="49"/>
      <c r="V72" s="55"/>
      <c r="W72" s="49"/>
      <c r="X72" s="50"/>
      <c r="Y72" s="55"/>
      <c r="Z72" s="49"/>
      <c r="AA72" s="56"/>
      <c r="AB72" s="57"/>
      <c r="AC72" s="55"/>
      <c r="AD72" s="49"/>
      <c r="AE72" s="55"/>
      <c r="AF72" s="49"/>
      <c r="AG72" s="55"/>
      <c r="AH72" s="49"/>
      <c r="AI72" s="50"/>
      <c r="AJ72" s="55"/>
      <c r="AK72" s="49"/>
      <c r="AL72" s="55"/>
      <c r="AM72" s="49"/>
      <c r="AN72" s="55"/>
      <c r="AO72" s="49"/>
      <c r="AP72" s="56"/>
      <c r="AQ72" s="49"/>
      <c r="AR72" s="55"/>
      <c r="AS72" s="49"/>
      <c r="AT72" s="49"/>
      <c r="AU72" s="50"/>
      <c r="AV72" s="63" t="s">
        <v>421</v>
      </c>
      <c r="AW72" s="49"/>
      <c r="AX72" s="55"/>
      <c r="AY72" s="49"/>
      <c r="AZ72" s="55"/>
      <c r="BA72" s="49"/>
      <c r="BB72" s="55"/>
      <c r="BC72" s="49"/>
      <c r="BD72" s="55"/>
      <c r="BE72" s="49"/>
      <c r="BF72" s="49"/>
      <c r="BG72" s="50"/>
      <c r="BH72" s="55"/>
      <c r="BI72" s="49"/>
      <c r="BJ72" s="55"/>
      <c r="BK72" s="49"/>
      <c r="BL72" s="55"/>
      <c r="BM72" s="49"/>
      <c r="BN72" s="55"/>
      <c r="BO72" s="49"/>
      <c r="BP72" s="51"/>
      <c r="BQ72" s="50"/>
    </row>
    <row r="73" spans="2:69" ht="15.75" hidden="1" outlineLevel="1" x14ac:dyDescent="0.25">
      <c r="B73" s="183"/>
      <c r="C73" s="70"/>
      <c r="D73" s="184"/>
      <c r="E73" s="75"/>
      <c r="F73" s="148" t="s">
        <v>550</v>
      </c>
      <c r="G73" s="237" t="str">
        <f>VLOOKUP($F73,'Consol Enclave Users &amp; Groups'!$C$3:$L$315,'Offense Event Matrix - WIP'!G$1,FALSE)</f>
        <v>StarkPower.com</v>
      </c>
      <c r="H73" s="85" t="str">
        <f>VLOOKUP($F73,'Consol Enclave Users &amp; Groups'!$C$3:$L$315,'Offense Event Matrix - WIP'!H$1,FALSE)</f>
        <v>Engineer</v>
      </c>
      <c r="I73" s="86" t="str">
        <f>VLOOKUP($F73,'Consol Enclave Users &amp; Groups'!$C$3:$L$315,'Offense Event Matrix - WIP'!I$1,FALSE)</f>
        <v>lorrie.mcmillan</v>
      </c>
      <c r="J73" s="86" t="str">
        <f>VLOOKUP($F73,'Consol Enclave Users &amp; Groups'!$C$3:$L$315,'Offense Event Matrix - WIP'!J$1,FALSE)</f>
        <v>172.20.4.17</v>
      </c>
      <c r="K73" s="87" t="str">
        <f>VLOOKUP($F73,'Consol Enclave Users &amp; Groups'!$C$3:$L$315,'Offense Event Matrix - WIP'!K$1,FALSE)</f>
        <v>eng15</v>
      </c>
      <c r="L73" s="97"/>
      <c r="M73" s="141"/>
      <c r="N73" s="47"/>
      <c r="O73" s="47"/>
      <c r="P73" s="61"/>
      <c r="Q73" s="48"/>
      <c r="R73" s="47"/>
      <c r="S73" s="47"/>
      <c r="T73" s="47"/>
      <c r="U73" s="47"/>
      <c r="V73" s="47"/>
      <c r="W73" s="49"/>
      <c r="X73" s="50"/>
      <c r="Y73" s="47"/>
      <c r="Z73" s="47"/>
      <c r="AA73" s="48"/>
      <c r="AB73" s="48"/>
      <c r="AC73" s="47"/>
      <c r="AD73" s="47"/>
      <c r="AE73" s="47"/>
      <c r="AF73" s="47"/>
      <c r="AG73" s="47"/>
      <c r="AH73" s="49"/>
      <c r="AI73" s="50"/>
      <c r="AJ73" s="47"/>
      <c r="AK73" s="47"/>
      <c r="AL73" s="47"/>
      <c r="AM73" s="47"/>
      <c r="AN73" s="47"/>
      <c r="AO73" s="47"/>
      <c r="AP73" s="48"/>
      <c r="AQ73" s="47"/>
      <c r="AR73" s="47"/>
      <c r="AS73" s="47"/>
      <c r="AT73" s="49"/>
      <c r="AU73" s="50"/>
      <c r="AV73" s="61" t="s">
        <v>421</v>
      </c>
      <c r="AW73" s="47"/>
      <c r="AX73" s="47"/>
      <c r="AY73" s="47"/>
      <c r="AZ73" s="47"/>
      <c r="BA73" s="47"/>
      <c r="BB73" s="47"/>
      <c r="BC73" s="47"/>
      <c r="BD73" s="47"/>
      <c r="BE73" s="47"/>
      <c r="BF73" s="49"/>
      <c r="BG73" s="50"/>
      <c r="BH73" s="47"/>
      <c r="BI73" s="47"/>
      <c r="BJ73" s="47"/>
      <c r="BK73" s="47"/>
      <c r="BL73" s="47"/>
      <c r="BM73" s="47"/>
      <c r="BN73" s="47"/>
      <c r="BO73" s="47"/>
      <c r="BP73" s="51"/>
      <c r="BQ73" s="50"/>
    </row>
    <row r="74" spans="2:69" ht="15.75" hidden="1" outlineLevel="1" x14ac:dyDescent="0.25">
      <c r="B74" s="183"/>
      <c r="C74" s="70"/>
      <c r="D74" s="184"/>
      <c r="E74" s="75"/>
      <c r="F74" s="148" t="s">
        <v>771</v>
      </c>
      <c r="G74" s="237" t="str">
        <f>VLOOKUP($F74,'Consol Enclave Users &amp; Groups'!$C$3:$L$315,'Offense Event Matrix - WIP'!G$1,FALSE)</f>
        <v>StarkPower.com</v>
      </c>
      <c r="H74" s="88" t="str">
        <f>VLOOKUP($F74,'Consol Enclave Users &amp; Groups'!$C$3:$L$315,'Offense Event Matrix - WIP'!H$1,FALSE)</f>
        <v>Engineer</v>
      </c>
      <c r="I74" s="89" t="str">
        <f>VLOOKUP($F74,'Consol Enclave Users &amp; Groups'!$C$3:$L$315,'Offense Event Matrix - WIP'!I$1,FALSE)</f>
        <v>zackery.cox</v>
      </c>
      <c r="J74" s="89" t="str">
        <f>VLOOKUP($F74,'Consol Enclave Users &amp; Groups'!$C$3:$L$315,'Offense Event Matrix - WIP'!J$1,FALSE)</f>
        <v>172.20.4.18</v>
      </c>
      <c r="K74" s="90" t="str">
        <f>VLOOKUP($F74,'Consol Enclave Users &amp; Groups'!$C$3:$L$315,'Offense Event Matrix - WIP'!K$1,FALSE)</f>
        <v>eng16</v>
      </c>
      <c r="L74" s="97"/>
      <c r="M74" s="141"/>
      <c r="N74" s="55"/>
      <c r="O74" s="49"/>
      <c r="P74" s="63"/>
      <c r="Q74" s="57"/>
      <c r="R74" s="55"/>
      <c r="S74" s="49"/>
      <c r="T74" s="55"/>
      <c r="U74" s="49"/>
      <c r="V74" s="55"/>
      <c r="W74" s="49"/>
      <c r="X74" s="50"/>
      <c r="Y74" s="55"/>
      <c r="Z74" s="49"/>
      <c r="AA74" s="56"/>
      <c r="AB74" s="57"/>
      <c r="AC74" s="55"/>
      <c r="AD74" s="49"/>
      <c r="AE74" s="55"/>
      <c r="AF74" s="49"/>
      <c r="AG74" s="55"/>
      <c r="AH74" s="49"/>
      <c r="AI74" s="50"/>
      <c r="AJ74" s="55"/>
      <c r="AK74" s="49"/>
      <c r="AL74" s="55"/>
      <c r="AM74" s="49"/>
      <c r="AN74" s="55"/>
      <c r="AO74" s="49"/>
      <c r="AP74" s="56"/>
      <c r="AQ74" s="49"/>
      <c r="AR74" s="55"/>
      <c r="AS74" s="49"/>
      <c r="AT74" s="49"/>
      <c r="AU74" s="50"/>
      <c r="AV74" s="63" t="s">
        <v>421</v>
      </c>
      <c r="AW74" s="49"/>
      <c r="AX74" s="55"/>
      <c r="AY74" s="49"/>
      <c r="AZ74" s="55"/>
      <c r="BA74" s="49"/>
      <c r="BB74" s="55"/>
      <c r="BC74" s="49"/>
      <c r="BD74" s="55"/>
      <c r="BE74" s="49"/>
      <c r="BF74" s="49"/>
      <c r="BG74" s="50"/>
      <c r="BH74" s="55"/>
      <c r="BI74" s="49"/>
      <c r="BJ74" s="55"/>
      <c r="BK74" s="49"/>
      <c r="BL74" s="55"/>
      <c r="BM74" s="49"/>
      <c r="BN74" s="55"/>
      <c r="BO74" s="49"/>
      <c r="BP74" s="51"/>
      <c r="BQ74" s="50"/>
    </row>
    <row r="75" spans="2:69" ht="15.75" hidden="1" outlineLevel="1" x14ac:dyDescent="0.25">
      <c r="B75" s="183"/>
      <c r="C75" s="70"/>
      <c r="D75" s="184"/>
      <c r="E75" s="75"/>
      <c r="F75" s="148" t="s">
        <v>772</v>
      </c>
      <c r="G75" s="237" t="str">
        <f>VLOOKUP($F75,'Consol Enclave Users &amp; Groups'!$C$3:$L$315,'Offense Event Matrix - WIP'!G$1,FALSE)</f>
        <v>StarkPower.com</v>
      </c>
      <c r="H75" s="88" t="str">
        <f>VLOOKUP($F75,'Consol Enclave Users &amp; Groups'!$C$3:$L$315,'Offense Event Matrix - WIP'!H$1,FALSE)</f>
        <v>Engineer</v>
      </c>
      <c r="I75" s="89" t="str">
        <f>VLOOKUP($F75,'Consol Enclave Users &amp; Groups'!$C$3:$L$315,'Offense Event Matrix - WIP'!I$1,FALSE)</f>
        <v>julie.paul</v>
      </c>
      <c r="J75" s="89" t="str">
        <f>VLOOKUP($F75,'Consol Enclave Users &amp; Groups'!$C$3:$L$315,'Offense Event Matrix - WIP'!J$1,FALSE)</f>
        <v>172.20.4.19</v>
      </c>
      <c r="K75" s="90" t="str">
        <f>VLOOKUP($F75,'Consol Enclave Users &amp; Groups'!$C$3:$L$315,'Offense Event Matrix - WIP'!K$1,FALSE)</f>
        <v>eng17</v>
      </c>
      <c r="L75" s="97"/>
      <c r="M75" s="141"/>
      <c r="N75" s="47"/>
      <c r="O75" s="47"/>
      <c r="P75" s="61"/>
      <c r="Q75" s="48"/>
      <c r="R75" s="47"/>
      <c r="S75" s="47"/>
      <c r="T75" s="47"/>
      <c r="U75" s="47"/>
      <c r="V75" s="47"/>
      <c r="W75" s="49"/>
      <c r="X75" s="50"/>
      <c r="Y75" s="47"/>
      <c r="Z75" s="47"/>
      <c r="AA75" s="48"/>
      <c r="AB75" s="48"/>
      <c r="AC75" s="47"/>
      <c r="AD75" s="47"/>
      <c r="AE75" s="47"/>
      <c r="AF75" s="47"/>
      <c r="AG75" s="47"/>
      <c r="AH75" s="49"/>
      <c r="AI75" s="50"/>
      <c r="AJ75" s="47"/>
      <c r="AK75" s="47"/>
      <c r="AL75" s="47"/>
      <c r="AM75" s="47"/>
      <c r="AN75" s="47"/>
      <c r="AO75" s="47"/>
      <c r="AP75" s="48"/>
      <c r="AQ75" s="47"/>
      <c r="AR75" s="47"/>
      <c r="AS75" s="47"/>
      <c r="AT75" s="49"/>
      <c r="AU75" s="50"/>
      <c r="AV75" s="61" t="s">
        <v>421</v>
      </c>
      <c r="AW75" s="47"/>
      <c r="AX75" s="47"/>
      <c r="AY75" s="47"/>
      <c r="AZ75" s="47"/>
      <c r="BA75" s="47"/>
      <c r="BB75" s="47"/>
      <c r="BC75" s="47"/>
      <c r="BD75" s="47"/>
      <c r="BE75" s="47"/>
      <c r="BF75" s="49"/>
      <c r="BG75" s="50"/>
      <c r="BH75" s="47"/>
      <c r="BI75" s="47"/>
      <c r="BJ75" s="47"/>
      <c r="BK75" s="47"/>
      <c r="BL75" s="47"/>
      <c r="BM75" s="47"/>
      <c r="BN75" s="47"/>
      <c r="BO75" s="47"/>
      <c r="BP75" s="51"/>
      <c r="BQ75" s="50"/>
    </row>
    <row r="76" spans="2:69" ht="15.75" hidden="1" outlineLevel="1" x14ac:dyDescent="0.25">
      <c r="B76" s="183"/>
      <c r="C76" s="70"/>
      <c r="D76" s="184"/>
      <c r="E76" s="75"/>
      <c r="F76" s="148" t="s">
        <v>773</v>
      </c>
      <c r="G76" s="237" t="str">
        <f>VLOOKUP($F76,'Consol Enclave Users &amp; Groups'!$C$3:$L$315,'Offense Event Matrix - WIP'!G$1,FALSE)</f>
        <v>StarkPower.com</v>
      </c>
      <c r="H76" s="88" t="str">
        <f>VLOOKUP($F76,'Consol Enclave Users &amp; Groups'!$C$3:$L$315,'Offense Event Matrix - WIP'!H$1,FALSE)</f>
        <v>Engineer</v>
      </c>
      <c r="I76" s="89" t="str">
        <f>VLOOKUP($F76,'Consol Enclave Users &amp; Groups'!$C$3:$L$315,'Offense Event Matrix - WIP'!I$1,FALSE)</f>
        <v>martin.decker</v>
      </c>
      <c r="J76" s="89" t="str">
        <f>VLOOKUP($F76,'Consol Enclave Users &amp; Groups'!$C$3:$L$315,'Offense Event Matrix - WIP'!J$1,FALSE)</f>
        <v>172.20.4.20</v>
      </c>
      <c r="K76" s="90" t="str">
        <f>VLOOKUP($F76,'Consol Enclave Users &amp; Groups'!$C$3:$L$315,'Offense Event Matrix - WIP'!K$1,FALSE)</f>
        <v>eng18</v>
      </c>
      <c r="L76" s="97"/>
      <c r="M76" s="141"/>
      <c r="N76" s="55"/>
      <c r="O76" s="49"/>
      <c r="P76" s="63"/>
      <c r="Q76" s="57"/>
      <c r="R76" s="55"/>
      <c r="S76" s="49"/>
      <c r="T76" s="55"/>
      <c r="U76" s="49"/>
      <c r="V76" s="55"/>
      <c r="W76" s="49"/>
      <c r="X76" s="50"/>
      <c r="Y76" s="55"/>
      <c r="Z76" s="49"/>
      <c r="AA76" s="56"/>
      <c r="AB76" s="57"/>
      <c r="AC76" s="55"/>
      <c r="AD76" s="49"/>
      <c r="AE76" s="55"/>
      <c r="AF76" s="49"/>
      <c r="AG76" s="55"/>
      <c r="AH76" s="49"/>
      <c r="AI76" s="50"/>
      <c r="AJ76" s="55"/>
      <c r="AK76" s="49"/>
      <c r="AL76" s="55"/>
      <c r="AM76" s="49"/>
      <c r="AN76" s="55"/>
      <c r="AO76" s="49"/>
      <c r="AP76" s="56"/>
      <c r="AQ76" s="49"/>
      <c r="AR76" s="55"/>
      <c r="AS76" s="49"/>
      <c r="AT76" s="49"/>
      <c r="AU76" s="50"/>
      <c r="AV76" s="63" t="s">
        <v>421</v>
      </c>
      <c r="AW76" s="49"/>
      <c r="AX76" s="55"/>
      <c r="AY76" s="49"/>
      <c r="AZ76" s="55"/>
      <c r="BA76" s="49"/>
      <c r="BB76" s="55"/>
      <c r="BC76" s="49"/>
      <c r="BD76" s="55"/>
      <c r="BE76" s="49"/>
      <c r="BF76" s="49"/>
      <c r="BG76" s="50"/>
      <c r="BH76" s="55"/>
      <c r="BI76" s="49"/>
      <c r="BJ76" s="55"/>
      <c r="BK76" s="49"/>
      <c r="BL76" s="55"/>
      <c r="BM76" s="49"/>
      <c r="BN76" s="55"/>
      <c r="BO76" s="49"/>
      <c r="BP76" s="51"/>
      <c r="BQ76" s="50"/>
    </row>
    <row r="77" spans="2:69" ht="15.75" hidden="1" outlineLevel="1" x14ac:dyDescent="0.25">
      <c r="B77" s="183"/>
      <c r="C77" s="70"/>
      <c r="D77" s="184"/>
      <c r="E77" s="75"/>
      <c r="F77" s="148" t="s">
        <v>774</v>
      </c>
      <c r="G77" s="237" t="str">
        <f>VLOOKUP($F77,'Consol Enclave Users &amp; Groups'!$C$3:$L$315,'Offense Event Matrix - WIP'!G$1,FALSE)</f>
        <v>StarkPower.com</v>
      </c>
      <c r="H77" s="88" t="str">
        <f>VLOOKUP($F77,'Consol Enclave Users &amp; Groups'!$C$3:$L$315,'Offense Event Matrix - WIP'!H$1,FALSE)</f>
        <v>Engineer</v>
      </c>
      <c r="I77" s="89" t="str">
        <f>VLOOKUP($F77,'Consol Enclave Users &amp; Groups'!$C$3:$L$315,'Offense Event Matrix - WIP'!I$1,FALSE)</f>
        <v>jazmine.taylor</v>
      </c>
      <c r="J77" s="89" t="str">
        <f>VLOOKUP($F77,'Consol Enclave Users &amp; Groups'!$C$3:$L$315,'Offense Event Matrix - WIP'!J$1,FALSE)</f>
        <v>172.20.4.21</v>
      </c>
      <c r="K77" s="90" t="str">
        <f>VLOOKUP($F77,'Consol Enclave Users &amp; Groups'!$C$3:$L$315,'Offense Event Matrix - WIP'!K$1,FALSE)</f>
        <v>eng19</v>
      </c>
      <c r="L77" s="97"/>
      <c r="M77" s="141"/>
      <c r="N77" s="47"/>
      <c r="O77" s="47"/>
      <c r="P77" s="61"/>
      <c r="Q77" s="48"/>
      <c r="R77" s="47"/>
      <c r="S77" s="47"/>
      <c r="T77" s="47"/>
      <c r="U77" s="47"/>
      <c r="V77" s="47"/>
      <c r="W77" s="49"/>
      <c r="X77" s="50"/>
      <c r="Y77" s="47"/>
      <c r="Z77" s="47"/>
      <c r="AA77" s="48"/>
      <c r="AB77" s="48"/>
      <c r="AC77" s="47"/>
      <c r="AD77" s="47"/>
      <c r="AE77" s="47"/>
      <c r="AF77" s="47"/>
      <c r="AG77" s="47"/>
      <c r="AH77" s="49"/>
      <c r="AI77" s="50"/>
      <c r="AJ77" s="47"/>
      <c r="AK77" s="47"/>
      <c r="AL77" s="47"/>
      <c r="AM77" s="47"/>
      <c r="AN77" s="47"/>
      <c r="AO77" s="47"/>
      <c r="AP77" s="48"/>
      <c r="AQ77" s="47"/>
      <c r="AR77" s="47"/>
      <c r="AS77" s="47"/>
      <c r="AT77" s="49"/>
      <c r="AU77" s="50"/>
      <c r="AV77" s="61" t="s">
        <v>421</v>
      </c>
      <c r="AW77" s="47"/>
      <c r="AX77" s="47"/>
      <c r="AY77" s="47"/>
      <c r="AZ77" s="47"/>
      <c r="BA77" s="47"/>
      <c r="BB77" s="47"/>
      <c r="BC77" s="47"/>
      <c r="BD77" s="47"/>
      <c r="BE77" s="47"/>
      <c r="BF77" s="49"/>
      <c r="BG77" s="50"/>
      <c r="BH77" s="47"/>
      <c r="BI77" s="47"/>
      <c r="BJ77" s="47"/>
      <c r="BK77" s="47"/>
      <c r="BL77" s="47"/>
      <c r="BM77" s="47"/>
      <c r="BN77" s="47"/>
      <c r="BO77" s="47"/>
      <c r="BP77" s="51"/>
      <c r="BQ77" s="50"/>
    </row>
    <row r="78" spans="2:69" ht="15.75" hidden="1" outlineLevel="1" x14ac:dyDescent="0.25">
      <c r="B78" s="183"/>
      <c r="C78" s="70"/>
      <c r="D78" s="184"/>
      <c r="E78" s="75"/>
      <c r="F78" s="148" t="s">
        <v>775</v>
      </c>
      <c r="G78" s="237" t="str">
        <f>VLOOKUP($F78,'Consol Enclave Users &amp; Groups'!$C$3:$L$315,'Offense Event Matrix - WIP'!G$1,FALSE)</f>
        <v>StarkPower.com</v>
      </c>
      <c r="H78" s="88" t="str">
        <f>VLOOKUP($F78,'Consol Enclave Users &amp; Groups'!$C$3:$L$315,'Offense Event Matrix - WIP'!H$1,FALSE)</f>
        <v>Finance Admin</v>
      </c>
      <c r="I78" s="89" t="str">
        <f>VLOOKUP($F78,'Consol Enclave Users &amp; Groups'!$C$3:$L$315,'Offense Event Matrix - WIP'!I$1,FALSE)</f>
        <v>rodolfo.molina</v>
      </c>
      <c r="J78" s="89" t="str">
        <f>VLOOKUP($F78,'Consol Enclave Users &amp; Groups'!$C$3:$L$315,'Offense Event Matrix - WIP'!J$1,FALSE)</f>
        <v>172.20.5.2</v>
      </c>
      <c r="K78" s="90" t="str">
        <f>VLOOKUP($F78,'Consol Enclave Users &amp; Groups'!$C$3:$L$315,'Offense Event Matrix - WIP'!K$1,FALSE)</f>
        <v>fin0</v>
      </c>
      <c r="L78" s="97"/>
      <c r="M78" s="141"/>
      <c r="N78" s="55"/>
      <c r="O78" s="49"/>
      <c r="P78" s="63"/>
      <c r="Q78" s="57"/>
      <c r="R78" s="55"/>
      <c r="S78" s="49"/>
      <c r="T78" s="55"/>
      <c r="U78" s="49"/>
      <c r="V78" s="55"/>
      <c r="W78" s="49"/>
      <c r="X78" s="50"/>
      <c r="Y78" s="55"/>
      <c r="Z78" s="49"/>
      <c r="AA78" s="56"/>
      <c r="AB78" s="57"/>
      <c r="AC78" s="55"/>
      <c r="AD78" s="49"/>
      <c r="AE78" s="55"/>
      <c r="AF78" s="49"/>
      <c r="AG78" s="55"/>
      <c r="AH78" s="49"/>
      <c r="AI78" s="50"/>
      <c r="AJ78" s="55"/>
      <c r="AK78" s="49"/>
      <c r="AL78" s="55"/>
      <c r="AM78" s="49"/>
      <c r="AN78" s="55"/>
      <c r="AO78" s="49"/>
      <c r="AP78" s="56"/>
      <c r="AQ78" s="49"/>
      <c r="AR78" s="55"/>
      <c r="AS78" s="49"/>
      <c r="AT78" s="49"/>
      <c r="AU78" s="50"/>
      <c r="AV78" s="63" t="s">
        <v>421</v>
      </c>
      <c r="AW78" s="49"/>
      <c r="AX78" s="55"/>
      <c r="AY78" s="49"/>
      <c r="AZ78" s="55"/>
      <c r="BA78" s="49"/>
      <c r="BB78" s="55"/>
      <c r="BC78" s="49"/>
      <c r="BD78" s="55"/>
      <c r="BE78" s="49"/>
      <c r="BF78" s="49"/>
      <c r="BG78" s="50"/>
      <c r="BH78" s="55"/>
      <c r="BI78" s="49"/>
      <c r="BJ78" s="55"/>
      <c r="BK78" s="49"/>
      <c r="BL78" s="55"/>
      <c r="BM78" s="49"/>
      <c r="BN78" s="55"/>
      <c r="BO78" s="49"/>
      <c r="BP78" s="51"/>
      <c r="BQ78" s="50"/>
    </row>
    <row r="79" spans="2:69" ht="15.75" hidden="1" outlineLevel="1" x14ac:dyDescent="0.25">
      <c r="B79" s="183"/>
      <c r="C79" s="70"/>
      <c r="D79" s="184"/>
      <c r="E79" s="75"/>
      <c r="F79" s="148" t="s">
        <v>776</v>
      </c>
      <c r="G79" s="237" t="str">
        <f>VLOOKUP($F79,'Consol Enclave Users &amp; Groups'!$C$3:$L$315,'Offense Event Matrix - WIP'!G$1,FALSE)</f>
        <v>StarkPower.com</v>
      </c>
      <c r="H79" s="88" t="str">
        <f>VLOOKUP($F79,'Consol Enclave Users &amp; Groups'!$C$3:$L$315,'Offense Event Matrix - WIP'!H$1,FALSE)</f>
        <v>Finance</v>
      </c>
      <c r="I79" s="89" t="str">
        <f>VLOOKUP($F79,'Consol Enclave Users &amp; Groups'!$C$3:$L$315,'Offense Event Matrix - WIP'!I$1,FALSE)</f>
        <v>ahmad.ramirez</v>
      </c>
      <c r="J79" s="89" t="str">
        <f>VLOOKUP($F79,'Consol Enclave Users &amp; Groups'!$C$3:$L$315,'Offense Event Matrix - WIP'!J$1,FALSE)</f>
        <v>172.20.5.3</v>
      </c>
      <c r="K79" s="90" t="str">
        <f>VLOOKUP($F79,'Consol Enclave Users &amp; Groups'!$C$3:$L$315,'Offense Event Matrix - WIP'!K$1,FALSE)</f>
        <v>fin1</v>
      </c>
      <c r="L79" s="97"/>
      <c r="M79" s="141"/>
      <c r="N79" s="47"/>
      <c r="O79" s="47"/>
      <c r="P79" s="61"/>
      <c r="Q79" s="48"/>
      <c r="R79" s="47"/>
      <c r="S79" s="47"/>
      <c r="T79" s="47"/>
      <c r="U79" s="47"/>
      <c r="V79" s="47"/>
      <c r="W79" s="49"/>
      <c r="X79" s="50"/>
      <c r="Y79" s="47"/>
      <c r="Z79" s="47"/>
      <c r="AA79" s="48"/>
      <c r="AB79" s="48"/>
      <c r="AC79" s="47"/>
      <c r="AD79" s="47"/>
      <c r="AE79" s="47"/>
      <c r="AF79" s="47"/>
      <c r="AG79" s="47"/>
      <c r="AH79" s="49"/>
      <c r="AI79" s="50"/>
      <c r="AJ79" s="47"/>
      <c r="AK79" s="47"/>
      <c r="AL79" s="47"/>
      <c r="AM79" s="47"/>
      <c r="AN79" s="47"/>
      <c r="AO79" s="47"/>
      <c r="AP79" s="48"/>
      <c r="AQ79" s="47"/>
      <c r="AR79" s="47"/>
      <c r="AS79" s="47"/>
      <c r="AT79" s="49"/>
      <c r="AU79" s="50"/>
      <c r="AV79" s="61" t="s">
        <v>421</v>
      </c>
      <c r="AW79" s="47"/>
      <c r="AX79" s="47"/>
      <c r="AY79" s="47"/>
      <c r="AZ79" s="47"/>
      <c r="BA79" s="47"/>
      <c r="BB79" s="47"/>
      <c r="BC79" s="47"/>
      <c r="BD79" s="47"/>
      <c r="BE79" s="47"/>
      <c r="BF79" s="49"/>
      <c r="BG79" s="50"/>
      <c r="BH79" s="47"/>
      <c r="BI79" s="47"/>
      <c r="BJ79" s="47"/>
      <c r="BK79" s="47"/>
      <c r="BL79" s="47"/>
      <c r="BM79" s="47"/>
      <c r="BN79" s="47"/>
      <c r="BO79" s="47"/>
      <c r="BP79" s="51"/>
      <c r="BQ79" s="50"/>
    </row>
    <row r="80" spans="2:69" ht="15.75" hidden="1" outlineLevel="1" x14ac:dyDescent="0.25">
      <c r="B80" s="183"/>
      <c r="C80" s="70"/>
      <c r="D80" s="184"/>
      <c r="E80" s="75"/>
      <c r="F80" s="148" t="s">
        <v>777</v>
      </c>
      <c r="G80" s="237" t="str">
        <f>VLOOKUP($F80,'Consol Enclave Users &amp; Groups'!$C$3:$L$315,'Offense Event Matrix - WIP'!G$1,FALSE)</f>
        <v>StarkPower.com</v>
      </c>
      <c r="H80" s="88" t="str">
        <f>VLOOKUP($F80,'Consol Enclave Users &amp; Groups'!$C$3:$L$315,'Offense Event Matrix - WIP'!H$1,FALSE)</f>
        <v>Finance</v>
      </c>
      <c r="I80" s="89" t="str">
        <f>VLOOKUP($F80,'Consol Enclave Users &amp; Groups'!$C$3:$L$315,'Offense Event Matrix - WIP'!I$1,FALSE)</f>
        <v>makenzie.henderson</v>
      </c>
      <c r="J80" s="89" t="str">
        <f>VLOOKUP($F80,'Consol Enclave Users &amp; Groups'!$C$3:$L$315,'Offense Event Matrix - WIP'!J$1,FALSE)</f>
        <v>172.20.5.4</v>
      </c>
      <c r="K80" s="90" t="str">
        <f>VLOOKUP($F80,'Consol Enclave Users &amp; Groups'!$C$3:$L$315,'Offense Event Matrix - WIP'!K$1,FALSE)</f>
        <v>fin2</v>
      </c>
      <c r="L80" s="97"/>
      <c r="M80" s="141"/>
      <c r="N80" s="55"/>
      <c r="O80" s="49"/>
      <c r="P80" s="63"/>
      <c r="Q80" s="57"/>
      <c r="R80" s="55"/>
      <c r="S80" s="49"/>
      <c r="T80" s="55"/>
      <c r="U80" s="49"/>
      <c r="V80" s="55"/>
      <c r="W80" s="49"/>
      <c r="X80" s="50"/>
      <c r="Y80" s="55"/>
      <c r="Z80" s="49"/>
      <c r="AA80" s="56"/>
      <c r="AB80" s="57"/>
      <c r="AC80" s="55"/>
      <c r="AD80" s="49"/>
      <c r="AE80" s="55"/>
      <c r="AF80" s="49"/>
      <c r="AG80" s="55"/>
      <c r="AH80" s="49"/>
      <c r="AI80" s="50"/>
      <c r="AJ80" s="55"/>
      <c r="AK80" s="49"/>
      <c r="AL80" s="55"/>
      <c r="AM80" s="49"/>
      <c r="AN80" s="55"/>
      <c r="AO80" s="49"/>
      <c r="AP80" s="56"/>
      <c r="AQ80" s="49"/>
      <c r="AR80" s="55"/>
      <c r="AS80" s="49"/>
      <c r="AT80" s="49"/>
      <c r="AU80" s="50"/>
      <c r="AV80" s="63" t="s">
        <v>421</v>
      </c>
      <c r="AW80" s="49"/>
      <c r="AX80" s="55"/>
      <c r="AY80" s="49"/>
      <c r="AZ80" s="55"/>
      <c r="BA80" s="49"/>
      <c r="BB80" s="55"/>
      <c r="BC80" s="49"/>
      <c r="BD80" s="55"/>
      <c r="BE80" s="49"/>
      <c r="BF80" s="49"/>
      <c r="BG80" s="50"/>
      <c r="BH80" s="55"/>
      <c r="BI80" s="49"/>
      <c r="BJ80" s="55"/>
      <c r="BK80" s="49"/>
      <c r="BL80" s="55"/>
      <c r="BM80" s="49"/>
      <c r="BN80" s="55"/>
      <c r="BO80" s="49"/>
      <c r="BP80" s="51"/>
      <c r="BQ80" s="50"/>
    </row>
    <row r="81" spans="2:69" ht="15.75" hidden="1" outlineLevel="1" x14ac:dyDescent="0.25">
      <c r="B81" s="183"/>
      <c r="C81" s="70"/>
      <c r="D81" s="184"/>
      <c r="E81" s="75"/>
      <c r="F81" s="148" t="s">
        <v>778</v>
      </c>
      <c r="G81" s="237" t="str">
        <f>VLOOKUP($F81,'Consol Enclave Users &amp; Groups'!$C$3:$L$315,'Offense Event Matrix - WIP'!G$1,FALSE)</f>
        <v>StarkPower.com</v>
      </c>
      <c r="H81" s="88" t="str">
        <f>VLOOKUP($F81,'Consol Enclave Users &amp; Groups'!$C$3:$L$315,'Offense Event Matrix - WIP'!H$1,FALSE)</f>
        <v>Finance</v>
      </c>
      <c r="I81" s="89" t="str">
        <f>VLOOKUP($F81,'Consol Enclave Users &amp; Groups'!$C$3:$L$315,'Offense Event Matrix - WIP'!I$1,FALSE)</f>
        <v>morton.jacobson</v>
      </c>
      <c r="J81" s="89" t="str">
        <f>VLOOKUP($F81,'Consol Enclave Users &amp; Groups'!$C$3:$L$315,'Offense Event Matrix - WIP'!J$1,FALSE)</f>
        <v>172.20.5.5</v>
      </c>
      <c r="K81" s="90" t="str">
        <f>VLOOKUP($F81,'Consol Enclave Users &amp; Groups'!$C$3:$L$315,'Offense Event Matrix - WIP'!K$1,FALSE)</f>
        <v>fin3</v>
      </c>
      <c r="L81" s="97"/>
      <c r="M81" s="141"/>
      <c r="N81" s="47"/>
      <c r="O81" s="47"/>
      <c r="P81" s="61"/>
      <c r="Q81" s="48"/>
      <c r="R81" s="47"/>
      <c r="S81" s="47"/>
      <c r="T81" s="47"/>
      <c r="U81" s="47"/>
      <c r="V81" s="47"/>
      <c r="W81" s="49"/>
      <c r="X81" s="50"/>
      <c r="Y81" s="47"/>
      <c r="Z81" s="47"/>
      <c r="AA81" s="48"/>
      <c r="AB81" s="48"/>
      <c r="AC81" s="47"/>
      <c r="AD81" s="47"/>
      <c r="AE81" s="47"/>
      <c r="AF81" s="47"/>
      <c r="AG81" s="47"/>
      <c r="AH81" s="49"/>
      <c r="AI81" s="50"/>
      <c r="AJ81" s="47"/>
      <c r="AK81" s="47"/>
      <c r="AL81" s="47"/>
      <c r="AM81" s="47"/>
      <c r="AN81" s="47"/>
      <c r="AO81" s="47"/>
      <c r="AP81" s="48"/>
      <c r="AQ81" s="47"/>
      <c r="AR81" s="47"/>
      <c r="AS81" s="47"/>
      <c r="AT81" s="49"/>
      <c r="AU81" s="50"/>
      <c r="AV81" s="61" t="s">
        <v>421</v>
      </c>
      <c r="AW81" s="47"/>
      <c r="AX81" s="47"/>
      <c r="AY81" s="47"/>
      <c r="AZ81" s="47"/>
      <c r="BA81" s="47"/>
      <c r="BB81" s="47"/>
      <c r="BC81" s="47"/>
      <c r="BD81" s="47"/>
      <c r="BE81" s="47"/>
      <c r="BF81" s="49"/>
      <c r="BG81" s="50"/>
      <c r="BH81" s="47"/>
      <c r="BI81" s="47"/>
      <c r="BJ81" s="47"/>
      <c r="BK81" s="47"/>
      <c r="BL81" s="47"/>
      <c r="BM81" s="47"/>
      <c r="BN81" s="47"/>
      <c r="BO81" s="47"/>
      <c r="BP81" s="51"/>
      <c r="BQ81" s="50"/>
    </row>
    <row r="82" spans="2:69" ht="15.75" hidden="1" outlineLevel="1" x14ac:dyDescent="0.25">
      <c r="B82" s="183"/>
      <c r="C82" s="70"/>
      <c r="D82" s="184"/>
      <c r="E82" s="75"/>
      <c r="F82" s="148" t="s">
        <v>505</v>
      </c>
      <c r="G82" s="237" t="str">
        <f>VLOOKUP($F82,'Consol Enclave Users &amp; Groups'!$C$3:$L$315,'Offense Event Matrix - WIP'!G$1,FALSE)</f>
        <v>StarkPower.com</v>
      </c>
      <c r="H82" s="88" t="str">
        <f>VLOOKUP($F82,'Consol Enclave Users &amp; Groups'!$C$3:$L$315,'Offense Event Matrix - WIP'!H$1,FALSE)</f>
        <v>Finance</v>
      </c>
      <c r="I82" s="89" t="str">
        <f>VLOOKUP($F82,'Consol Enclave Users &amp; Groups'!$C$3:$L$315,'Offense Event Matrix - WIP'!I$1,FALSE)</f>
        <v>colt.bowen</v>
      </c>
      <c r="J82" s="89" t="str">
        <f>VLOOKUP($F82,'Consol Enclave Users &amp; Groups'!$C$3:$L$315,'Offense Event Matrix - WIP'!J$1,FALSE)</f>
        <v>172.20.5.6</v>
      </c>
      <c r="K82" s="90" t="str">
        <f>VLOOKUP($F82,'Consol Enclave Users &amp; Groups'!$C$3:$L$315,'Offense Event Matrix - WIP'!K$1,FALSE)</f>
        <v>fin4</v>
      </c>
      <c r="L82" s="97"/>
      <c r="M82" s="141"/>
      <c r="N82" s="55"/>
      <c r="O82" s="49"/>
      <c r="P82" s="63"/>
      <c r="Q82" s="57"/>
      <c r="R82" s="55"/>
      <c r="S82" s="49"/>
      <c r="T82" s="55"/>
      <c r="U82" s="49"/>
      <c r="V82" s="55"/>
      <c r="W82" s="49"/>
      <c r="X82" s="50"/>
      <c r="Y82" s="55"/>
      <c r="Z82" s="49"/>
      <c r="AA82" s="56"/>
      <c r="AB82" s="57"/>
      <c r="AC82" s="55"/>
      <c r="AD82" s="49"/>
      <c r="AE82" s="55"/>
      <c r="AF82" s="49"/>
      <c r="AG82" s="55"/>
      <c r="AH82" s="49"/>
      <c r="AI82" s="50"/>
      <c r="AJ82" s="55"/>
      <c r="AK82" s="49"/>
      <c r="AL82" s="55"/>
      <c r="AM82" s="49"/>
      <c r="AN82" s="55"/>
      <c r="AO82" s="49"/>
      <c r="AP82" s="56"/>
      <c r="AQ82" s="49"/>
      <c r="AR82" s="55"/>
      <c r="AS82" s="49"/>
      <c r="AT82" s="49"/>
      <c r="AU82" s="50"/>
      <c r="AV82" s="63" t="s">
        <v>421</v>
      </c>
      <c r="AW82" s="49"/>
      <c r="AX82" s="55"/>
      <c r="AY82" s="49"/>
      <c r="AZ82" s="55"/>
      <c r="BA82" s="49"/>
      <c r="BB82" s="55"/>
      <c r="BC82" s="49"/>
      <c r="BD82" s="55"/>
      <c r="BE82" s="49"/>
      <c r="BF82" s="49"/>
      <c r="BG82" s="50"/>
      <c r="BH82" s="55"/>
      <c r="BI82" s="49"/>
      <c r="BJ82" s="55"/>
      <c r="BK82" s="49"/>
      <c r="BL82" s="55"/>
      <c r="BM82" s="49"/>
      <c r="BN82" s="55"/>
      <c r="BO82" s="49"/>
      <c r="BP82" s="51"/>
      <c r="BQ82" s="50"/>
    </row>
    <row r="83" spans="2:69" ht="15.75" hidden="1" outlineLevel="1" x14ac:dyDescent="0.25">
      <c r="B83" s="183"/>
      <c r="C83" s="70"/>
      <c r="D83" s="184"/>
      <c r="E83" s="75"/>
      <c r="F83" s="148" t="s">
        <v>551</v>
      </c>
      <c r="G83" s="237" t="str">
        <f>VLOOKUP($F83,'Consol Enclave Users &amp; Groups'!$C$3:$L$315,'Offense Event Matrix - WIP'!G$1,FALSE)</f>
        <v>PineGas.com</v>
      </c>
      <c r="H83" s="85" t="str">
        <f>VLOOKUP($F83,'Consol Enclave Users &amp; Groups'!$C$3:$L$315,'Offense Event Matrix - WIP'!H$1,FALSE)</f>
        <v>Engineer</v>
      </c>
      <c r="I83" s="86" t="str">
        <f>VLOOKUP($F83,'Consol Enclave Users &amp; Groups'!$C$3:$L$315,'Offense Event Matrix - WIP'!I$1,FALSE)</f>
        <v>debra.bray</v>
      </c>
      <c r="J83" s="86" t="str">
        <f>VLOOKUP($F83,'Consol Enclave Users &amp; Groups'!$C$3:$L$315,'Offense Event Matrix - WIP'!J$1,FALSE)</f>
        <v>172.19.4.17</v>
      </c>
      <c r="K83" s="87" t="str">
        <f>VLOOKUP($F83,'Consol Enclave Users &amp; Groups'!$C$3:$L$315,'Offense Event Matrix - WIP'!K$1,FALSE)</f>
        <v>eng15</v>
      </c>
      <c r="L83" s="97"/>
      <c r="M83" s="141"/>
      <c r="N83" s="47"/>
      <c r="O83" s="47"/>
      <c r="P83" s="61"/>
      <c r="Q83" s="48"/>
      <c r="R83" s="47"/>
      <c r="S83" s="47"/>
      <c r="T83" s="47"/>
      <c r="U83" s="47"/>
      <c r="V83" s="47"/>
      <c r="W83" s="49"/>
      <c r="X83" s="50"/>
      <c r="Y83" s="47"/>
      <c r="Z83" s="47"/>
      <c r="AA83" s="48"/>
      <c r="AB83" s="48"/>
      <c r="AC83" s="47"/>
      <c r="AD83" s="47"/>
      <c r="AE83" s="47"/>
      <c r="AF83" s="47"/>
      <c r="AG83" s="47"/>
      <c r="AH83" s="49"/>
      <c r="AI83" s="50"/>
      <c r="AJ83" s="47"/>
      <c r="AK83" s="47"/>
      <c r="AL83" s="47"/>
      <c r="AM83" s="47"/>
      <c r="AN83" s="47"/>
      <c r="AO83" s="47"/>
      <c r="AP83" s="48"/>
      <c r="AQ83" s="47"/>
      <c r="AR83" s="47"/>
      <c r="AS83" s="47"/>
      <c r="AT83" s="49"/>
      <c r="AU83" s="50"/>
      <c r="AV83" s="61" t="s">
        <v>421</v>
      </c>
      <c r="AW83" s="47"/>
      <c r="AX83" s="47"/>
      <c r="AY83" s="47"/>
      <c r="AZ83" s="47"/>
      <c r="BA83" s="47"/>
      <c r="BB83" s="47"/>
      <c r="BC83" s="47"/>
      <c r="BD83" s="47"/>
      <c r="BE83" s="47"/>
      <c r="BF83" s="49"/>
      <c r="BG83" s="50"/>
      <c r="BH83" s="47"/>
      <c r="BI83" s="47"/>
      <c r="BJ83" s="47"/>
      <c r="BK83" s="47"/>
      <c r="BL83" s="47"/>
      <c r="BM83" s="47"/>
      <c r="BN83" s="47"/>
      <c r="BO83" s="47"/>
      <c r="BP83" s="51"/>
      <c r="BQ83" s="50"/>
    </row>
    <row r="84" spans="2:69" ht="15.75" hidden="1" outlineLevel="1" x14ac:dyDescent="0.25">
      <c r="B84" s="183"/>
      <c r="C84" s="70"/>
      <c r="D84" s="184"/>
      <c r="E84" s="75"/>
      <c r="F84" s="148" t="s">
        <v>779</v>
      </c>
      <c r="G84" s="237" t="str">
        <f>VLOOKUP($F84,'Consol Enclave Users &amp; Groups'!$C$3:$L$315,'Offense Event Matrix - WIP'!G$1,FALSE)</f>
        <v>PineGas.com</v>
      </c>
      <c r="H84" s="88" t="str">
        <f>VLOOKUP($F84,'Consol Enclave Users &amp; Groups'!$C$3:$L$315,'Offense Event Matrix - WIP'!H$1,FALSE)</f>
        <v>Engineer</v>
      </c>
      <c r="I84" s="89" t="str">
        <f>VLOOKUP($F84,'Consol Enclave Users &amp; Groups'!$C$3:$L$315,'Offense Event Matrix - WIP'!I$1,FALSE)</f>
        <v>conner.ho</v>
      </c>
      <c r="J84" s="89" t="str">
        <f>VLOOKUP($F84,'Consol Enclave Users &amp; Groups'!$C$3:$L$315,'Offense Event Matrix - WIP'!J$1,FALSE)</f>
        <v>172.19.4.18</v>
      </c>
      <c r="K84" s="90" t="str">
        <f>VLOOKUP($F84,'Consol Enclave Users &amp; Groups'!$C$3:$L$315,'Offense Event Matrix - WIP'!K$1,FALSE)</f>
        <v>eng16</v>
      </c>
      <c r="L84" s="97"/>
      <c r="M84" s="141"/>
      <c r="N84" s="55"/>
      <c r="O84" s="49"/>
      <c r="P84" s="63"/>
      <c r="Q84" s="57"/>
      <c r="R84" s="55"/>
      <c r="S84" s="49"/>
      <c r="T84" s="55"/>
      <c r="U84" s="49"/>
      <c r="V84" s="55"/>
      <c r="W84" s="49"/>
      <c r="X84" s="50"/>
      <c r="Y84" s="55"/>
      <c r="Z84" s="49"/>
      <c r="AA84" s="56"/>
      <c r="AB84" s="57"/>
      <c r="AC84" s="55"/>
      <c r="AD84" s="49"/>
      <c r="AE84" s="55"/>
      <c r="AF84" s="49"/>
      <c r="AG84" s="55"/>
      <c r="AH84" s="49"/>
      <c r="AI84" s="50"/>
      <c r="AJ84" s="55"/>
      <c r="AK84" s="49"/>
      <c r="AL84" s="55"/>
      <c r="AM84" s="49"/>
      <c r="AN84" s="55"/>
      <c r="AO84" s="49"/>
      <c r="AP84" s="56"/>
      <c r="AQ84" s="49"/>
      <c r="AR84" s="55"/>
      <c r="AS84" s="49"/>
      <c r="AT84" s="49"/>
      <c r="AU84" s="50"/>
      <c r="AV84" s="63" t="s">
        <v>421</v>
      </c>
      <c r="AW84" s="49"/>
      <c r="AX84" s="55"/>
      <c r="AY84" s="49"/>
      <c r="AZ84" s="55"/>
      <c r="BA84" s="49"/>
      <c r="BB84" s="55"/>
      <c r="BC84" s="49"/>
      <c r="BD84" s="55"/>
      <c r="BE84" s="49"/>
      <c r="BF84" s="49"/>
      <c r="BG84" s="50"/>
      <c r="BH84" s="55"/>
      <c r="BI84" s="49"/>
      <c r="BJ84" s="55"/>
      <c r="BK84" s="49"/>
      <c r="BL84" s="55"/>
      <c r="BM84" s="49"/>
      <c r="BN84" s="55"/>
      <c r="BO84" s="49"/>
      <c r="BP84" s="51"/>
      <c r="BQ84" s="50"/>
    </row>
    <row r="85" spans="2:69" ht="15.75" hidden="1" outlineLevel="1" x14ac:dyDescent="0.25">
      <c r="B85" s="183"/>
      <c r="C85" s="70"/>
      <c r="D85" s="184"/>
      <c r="E85" s="75"/>
      <c r="F85" s="148" t="s">
        <v>780</v>
      </c>
      <c r="G85" s="237" t="str">
        <f>VLOOKUP($F85,'Consol Enclave Users &amp; Groups'!$C$3:$L$315,'Offense Event Matrix - WIP'!G$1,FALSE)</f>
        <v>PineGas.com</v>
      </c>
      <c r="H85" s="88" t="str">
        <f>VLOOKUP($F85,'Consol Enclave Users &amp; Groups'!$C$3:$L$315,'Offense Event Matrix - WIP'!H$1,FALSE)</f>
        <v>Engineer</v>
      </c>
      <c r="I85" s="89" t="str">
        <f>VLOOKUP($F85,'Consol Enclave Users &amp; Groups'!$C$3:$L$315,'Offense Event Matrix - WIP'!I$1,FALSE)</f>
        <v>brayden.stephens</v>
      </c>
      <c r="J85" s="89" t="str">
        <f>VLOOKUP($F85,'Consol Enclave Users &amp; Groups'!$C$3:$L$315,'Offense Event Matrix - WIP'!J$1,FALSE)</f>
        <v>172.19.4.19</v>
      </c>
      <c r="K85" s="90" t="str">
        <f>VLOOKUP($F85,'Consol Enclave Users &amp; Groups'!$C$3:$L$315,'Offense Event Matrix - WIP'!K$1,FALSE)</f>
        <v>eng17</v>
      </c>
      <c r="L85" s="97"/>
      <c r="M85" s="141"/>
      <c r="N85" s="47"/>
      <c r="O85" s="47"/>
      <c r="P85" s="61"/>
      <c r="Q85" s="48"/>
      <c r="R85" s="47"/>
      <c r="S85" s="47"/>
      <c r="T85" s="47"/>
      <c r="U85" s="47"/>
      <c r="V85" s="47"/>
      <c r="W85" s="49"/>
      <c r="X85" s="50"/>
      <c r="Y85" s="47"/>
      <c r="Z85" s="47"/>
      <c r="AA85" s="48"/>
      <c r="AB85" s="48"/>
      <c r="AC85" s="47"/>
      <c r="AD85" s="47"/>
      <c r="AE85" s="47"/>
      <c r="AF85" s="47"/>
      <c r="AG85" s="47"/>
      <c r="AH85" s="49"/>
      <c r="AI85" s="50"/>
      <c r="AJ85" s="47"/>
      <c r="AK85" s="47"/>
      <c r="AL85" s="47"/>
      <c r="AM85" s="47"/>
      <c r="AN85" s="47"/>
      <c r="AO85" s="47"/>
      <c r="AP85" s="48"/>
      <c r="AQ85" s="47"/>
      <c r="AR85" s="47"/>
      <c r="AS85" s="47"/>
      <c r="AT85" s="49"/>
      <c r="AU85" s="50"/>
      <c r="AV85" s="61" t="s">
        <v>421</v>
      </c>
      <c r="AW85" s="47"/>
      <c r="AX85" s="47"/>
      <c r="AY85" s="47"/>
      <c r="AZ85" s="47"/>
      <c r="BA85" s="47"/>
      <c r="BB85" s="47"/>
      <c r="BC85" s="47"/>
      <c r="BD85" s="47"/>
      <c r="BE85" s="47"/>
      <c r="BF85" s="49"/>
      <c r="BG85" s="50"/>
      <c r="BH85" s="47"/>
      <c r="BI85" s="47"/>
      <c r="BJ85" s="47"/>
      <c r="BK85" s="47"/>
      <c r="BL85" s="47"/>
      <c r="BM85" s="47"/>
      <c r="BN85" s="47"/>
      <c r="BO85" s="47"/>
      <c r="BP85" s="51"/>
      <c r="BQ85" s="50"/>
    </row>
    <row r="86" spans="2:69" ht="15.75" hidden="1" outlineLevel="1" x14ac:dyDescent="0.25">
      <c r="B86" s="183"/>
      <c r="C86" s="70"/>
      <c r="D86" s="184"/>
      <c r="E86" s="75"/>
      <c r="F86" s="148" t="s">
        <v>781</v>
      </c>
      <c r="G86" s="237" t="str">
        <f>VLOOKUP($F86,'Consol Enclave Users &amp; Groups'!$C$3:$L$315,'Offense Event Matrix - WIP'!G$1,FALSE)</f>
        <v>PineGas.com</v>
      </c>
      <c r="H86" s="88" t="str">
        <f>VLOOKUP($F86,'Consol Enclave Users &amp; Groups'!$C$3:$L$315,'Offense Event Matrix - WIP'!H$1,FALSE)</f>
        <v>Engineer</v>
      </c>
      <c r="I86" s="89" t="str">
        <f>VLOOKUP($F86,'Consol Enclave Users &amp; Groups'!$C$3:$L$315,'Offense Event Matrix - WIP'!I$1,FALSE)</f>
        <v>katelyn.benjamin</v>
      </c>
      <c r="J86" s="89" t="str">
        <f>VLOOKUP($F86,'Consol Enclave Users &amp; Groups'!$C$3:$L$315,'Offense Event Matrix - WIP'!J$1,FALSE)</f>
        <v>172.19.4.20</v>
      </c>
      <c r="K86" s="90" t="str">
        <f>VLOOKUP($F86,'Consol Enclave Users &amp; Groups'!$C$3:$L$315,'Offense Event Matrix - WIP'!K$1,FALSE)</f>
        <v>eng18</v>
      </c>
      <c r="L86" s="97"/>
      <c r="M86" s="141"/>
      <c r="N86" s="55"/>
      <c r="O86" s="49"/>
      <c r="P86" s="63"/>
      <c r="Q86" s="57"/>
      <c r="R86" s="55"/>
      <c r="S86" s="49"/>
      <c r="T86" s="55"/>
      <c r="U86" s="49"/>
      <c r="V86" s="55"/>
      <c r="W86" s="49"/>
      <c r="X86" s="50"/>
      <c r="Y86" s="55"/>
      <c r="Z86" s="49"/>
      <c r="AA86" s="56"/>
      <c r="AB86" s="57"/>
      <c r="AC86" s="55"/>
      <c r="AD86" s="49"/>
      <c r="AE86" s="55"/>
      <c r="AF86" s="49"/>
      <c r="AG86" s="55"/>
      <c r="AH86" s="49"/>
      <c r="AI86" s="50"/>
      <c r="AJ86" s="55"/>
      <c r="AK86" s="49"/>
      <c r="AL86" s="55"/>
      <c r="AM86" s="49"/>
      <c r="AN86" s="55"/>
      <c r="AO86" s="49"/>
      <c r="AP86" s="56"/>
      <c r="AQ86" s="49"/>
      <c r="AR86" s="55"/>
      <c r="AS86" s="49"/>
      <c r="AT86" s="49"/>
      <c r="AU86" s="50"/>
      <c r="AV86" s="63" t="s">
        <v>421</v>
      </c>
      <c r="AW86" s="49"/>
      <c r="AX86" s="55"/>
      <c r="AY86" s="49"/>
      <c r="AZ86" s="55"/>
      <c r="BA86" s="49"/>
      <c r="BB86" s="55"/>
      <c r="BC86" s="49"/>
      <c r="BD86" s="55"/>
      <c r="BE86" s="49"/>
      <c r="BF86" s="49"/>
      <c r="BG86" s="50"/>
      <c r="BH86" s="55"/>
      <c r="BI86" s="49"/>
      <c r="BJ86" s="55"/>
      <c r="BK86" s="49"/>
      <c r="BL86" s="55"/>
      <c r="BM86" s="49"/>
      <c r="BN86" s="55"/>
      <c r="BO86" s="49"/>
      <c r="BP86" s="51"/>
      <c r="BQ86" s="50"/>
    </row>
    <row r="87" spans="2:69" ht="15.75" hidden="1" outlineLevel="1" x14ac:dyDescent="0.25">
      <c r="B87" s="183"/>
      <c r="C87" s="70"/>
      <c r="D87" s="184"/>
      <c r="E87" s="75"/>
      <c r="F87" s="148" t="s">
        <v>504</v>
      </c>
      <c r="G87" s="237" t="str">
        <f>VLOOKUP($F87,'Consol Enclave Users &amp; Groups'!$C$3:$L$315,'Offense Event Matrix - WIP'!G$1,FALSE)</f>
        <v>PineGas.com</v>
      </c>
      <c r="H87" s="88" t="str">
        <f>VLOOKUP($F87,'Consol Enclave Users &amp; Groups'!$C$3:$L$315,'Offense Event Matrix - WIP'!H$1,FALSE)</f>
        <v>Engineer</v>
      </c>
      <c r="I87" s="89" t="str">
        <f>VLOOKUP($F87,'Consol Enclave Users &amp; Groups'!$C$3:$L$315,'Offense Event Matrix - WIP'!I$1,FALSE)</f>
        <v>darius.calderon</v>
      </c>
      <c r="J87" s="89" t="str">
        <f>VLOOKUP($F87,'Consol Enclave Users &amp; Groups'!$C$3:$L$315,'Offense Event Matrix - WIP'!J$1,FALSE)</f>
        <v>172.19.4.21</v>
      </c>
      <c r="K87" s="90" t="str">
        <f>VLOOKUP($F87,'Consol Enclave Users &amp; Groups'!$C$3:$L$315,'Offense Event Matrix - WIP'!K$1,FALSE)</f>
        <v>eng19</v>
      </c>
      <c r="L87" s="97"/>
      <c r="M87" s="141"/>
      <c r="N87" s="47"/>
      <c r="O87" s="47"/>
      <c r="P87" s="61"/>
      <c r="Q87" s="48"/>
      <c r="R87" s="47"/>
      <c r="S87" s="47"/>
      <c r="T87" s="47"/>
      <c r="U87" s="47"/>
      <c r="V87" s="47"/>
      <c r="W87" s="49"/>
      <c r="X87" s="50"/>
      <c r="Y87" s="47"/>
      <c r="Z87" s="47"/>
      <c r="AA87" s="48"/>
      <c r="AB87" s="48"/>
      <c r="AC87" s="47"/>
      <c r="AD87" s="47"/>
      <c r="AE87" s="47"/>
      <c r="AF87" s="47"/>
      <c r="AG87" s="47"/>
      <c r="AH87" s="49"/>
      <c r="AI87" s="50"/>
      <c r="AJ87" s="47"/>
      <c r="AK87" s="47"/>
      <c r="AL87" s="47"/>
      <c r="AM87" s="47"/>
      <c r="AN87" s="47"/>
      <c r="AO87" s="47"/>
      <c r="AP87" s="48"/>
      <c r="AQ87" s="47"/>
      <c r="AR87" s="47"/>
      <c r="AS87" s="47"/>
      <c r="AT87" s="49"/>
      <c r="AU87" s="50"/>
      <c r="AV87" s="61" t="s">
        <v>421</v>
      </c>
      <c r="AW87" s="47"/>
      <c r="AX87" s="47"/>
      <c r="AY87" s="47"/>
      <c r="AZ87" s="47"/>
      <c r="BA87" s="47"/>
      <c r="BB87" s="47"/>
      <c r="BC87" s="47"/>
      <c r="BD87" s="47"/>
      <c r="BE87" s="47"/>
      <c r="BF87" s="49"/>
      <c r="BG87" s="50"/>
      <c r="BH87" s="47"/>
      <c r="BI87" s="47"/>
      <c r="BJ87" s="47"/>
      <c r="BK87" s="47"/>
      <c r="BL87" s="47"/>
      <c r="BM87" s="47"/>
      <c r="BN87" s="47"/>
      <c r="BO87" s="47"/>
      <c r="BP87" s="51"/>
      <c r="BQ87" s="50"/>
    </row>
    <row r="88" spans="2:69" ht="15.75" hidden="1" outlineLevel="1" x14ac:dyDescent="0.25">
      <c r="B88" s="183"/>
      <c r="C88" s="70"/>
      <c r="D88" s="184"/>
      <c r="E88" s="75"/>
      <c r="F88" s="148" t="s">
        <v>782</v>
      </c>
      <c r="G88" s="237" t="str">
        <f>VLOOKUP($F88,'Consol Enclave Users &amp; Groups'!$C$3:$L$315,'Offense Event Matrix - WIP'!G$1,FALSE)</f>
        <v>PineGas.com</v>
      </c>
      <c r="H88" s="88" t="str">
        <f>VLOOKUP($F88,'Consol Enclave Users &amp; Groups'!$C$3:$L$315,'Offense Event Matrix - WIP'!H$1,FALSE)</f>
        <v>Finance Admin</v>
      </c>
      <c r="I88" s="89" t="str">
        <f>VLOOKUP($F88,'Consol Enclave Users &amp; Groups'!$C$3:$L$315,'Offense Event Matrix - WIP'!I$1,FALSE)</f>
        <v>lloyd.lucas</v>
      </c>
      <c r="J88" s="89" t="str">
        <f>VLOOKUP($F88,'Consol Enclave Users &amp; Groups'!$C$3:$L$315,'Offense Event Matrix - WIP'!J$1,FALSE)</f>
        <v>172.19.5.2</v>
      </c>
      <c r="K88" s="90" t="str">
        <f>VLOOKUP($F88,'Consol Enclave Users &amp; Groups'!$C$3:$L$315,'Offense Event Matrix - WIP'!K$1,FALSE)</f>
        <v>fin0</v>
      </c>
      <c r="L88" s="97"/>
      <c r="M88" s="141"/>
      <c r="N88" s="55"/>
      <c r="O88" s="49"/>
      <c r="P88" s="63"/>
      <c r="Q88" s="57"/>
      <c r="R88" s="55"/>
      <c r="S88" s="49"/>
      <c r="T88" s="55"/>
      <c r="U88" s="49"/>
      <c r="V88" s="55"/>
      <c r="W88" s="49"/>
      <c r="X88" s="50"/>
      <c r="Y88" s="55"/>
      <c r="Z88" s="49"/>
      <c r="AA88" s="56"/>
      <c r="AB88" s="57"/>
      <c r="AC88" s="55"/>
      <c r="AD88" s="49"/>
      <c r="AE88" s="55"/>
      <c r="AF88" s="49"/>
      <c r="AG88" s="55"/>
      <c r="AH88" s="49"/>
      <c r="AI88" s="50"/>
      <c r="AJ88" s="55"/>
      <c r="AK88" s="49"/>
      <c r="AL88" s="55"/>
      <c r="AM88" s="49"/>
      <c r="AN88" s="55"/>
      <c r="AO88" s="49"/>
      <c r="AP88" s="56"/>
      <c r="AQ88" s="49"/>
      <c r="AR88" s="55"/>
      <c r="AS88" s="49"/>
      <c r="AT88" s="49"/>
      <c r="AU88" s="50"/>
      <c r="AV88" s="63" t="s">
        <v>421</v>
      </c>
      <c r="AW88" s="49"/>
      <c r="AX88" s="55"/>
      <c r="AY88" s="49"/>
      <c r="AZ88" s="55"/>
      <c r="BA88" s="49"/>
      <c r="BB88" s="55"/>
      <c r="BC88" s="49"/>
      <c r="BD88" s="55"/>
      <c r="BE88" s="49"/>
      <c r="BF88" s="49"/>
      <c r="BG88" s="50"/>
      <c r="BH88" s="55"/>
      <c r="BI88" s="49"/>
      <c r="BJ88" s="55"/>
      <c r="BK88" s="49"/>
      <c r="BL88" s="55"/>
      <c r="BM88" s="49"/>
      <c r="BN88" s="55"/>
      <c r="BO88" s="49"/>
      <c r="BP88" s="51"/>
      <c r="BQ88" s="50"/>
    </row>
    <row r="89" spans="2:69" ht="15.75" hidden="1" outlineLevel="1" x14ac:dyDescent="0.25">
      <c r="B89" s="183"/>
      <c r="C89" s="70"/>
      <c r="D89" s="184"/>
      <c r="E89" s="75"/>
      <c r="F89" s="148" t="s">
        <v>783</v>
      </c>
      <c r="G89" s="237" t="str">
        <f>VLOOKUP($F89,'Consol Enclave Users &amp; Groups'!$C$3:$L$315,'Offense Event Matrix - WIP'!G$1,FALSE)</f>
        <v>PineGas.com</v>
      </c>
      <c r="H89" s="88" t="str">
        <f>VLOOKUP($F89,'Consol Enclave Users &amp; Groups'!$C$3:$L$315,'Offense Event Matrix - WIP'!H$1,FALSE)</f>
        <v>Finance</v>
      </c>
      <c r="I89" s="89" t="str">
        <f>VLOOKUP($F89,'Consol Enclave Users &amp; Groups'!$C$3:$L$315,'Offense Event Matrix - WIP'!I$1,FALSE)</f>
        <v>mara.beltran</v>
      </c>
      <c r="J89" s="89" t="str">
        <f>VLOOKUP($F89,'Consol Enclave Users &amp; Groups'!$C$3:$L$315,'Offense Event Matrix - WIP'!J$1,FALSE)</f>
        <v>172.19.5.3</v>
      </c>
      <c r="K89" s="90" t="str">
        <f>VLOOKUP($F89,'Consol Enclave Users &amp; Groups'!$C$3:$L$315,'Offense Event Matrix - WIP'!K$1,FALSE)</f>
        <v>fin1</v>
      </c>
      <c r="L89" s="97"/>
      <c r="M89" s="141"/>
      <c r="N89" s="47"/>
      <c r="O89" s="47"/>
      <c r="P89" s="61"/>
      <c r="Q89" s="48"/>
      <c r="R89" s="47"/>
      <c r="S89" s="47"/>
      <c r="T89" s="47"/>
      <c r="U89" s="47"/>
      <c r="V89" s="47"/>
      <c r="W89" s="49"/>
      <c r="X89" s="50"/>
      <c r="Y89" s="47"/>
      <c r="Z89" s="47"/>
      <c r="AA89" s="48"/>
      <c r="AB89" s="48"/>
      <c r="AC89" s="47"/>
      <c r="AD89" s="47"/>
      <c r="AE89" s="47"/>
      <c r="AF89" s="47"/>
      <c r="AG89" s="47"/>
      <c r="AH89" s="49"/>
      <c r="AI89" s="50"/>
      <c r="AJ89" s="47"/>
      <c r="AK89" s="47"/>
      <c r="AL89" s="47"/>
      <c r="AM89" s="47"/>
      <c r="AN89" s="47"/>
      <c r="AO89" s="47"/>
      <c r="AP89" s="48"/>
      <c r="AQ89" s="47"/>
      <c r="AR89" s="47"/>
      <c r="AS89" s="47"/>
      <c r="AT89" s="49"/>
      <c r="AU89" s="50"/>
      <c r="AV89" s="61" t="s">
        <v>421</v>
      </c>
      <c r="AW89" s="47"/>
      <c r="AX89" s="47"/>
      <c r="AY89" s="47"/>
      <c r="AZ89" s="47"/>
      <c r="BA89" s="47"/>
      <c r="BB89" s="47"/>
      <c r="BC89" s="47"/>
      <c r="BD89" s="47"/>
      <c r="BE89" s="47"/>
      <c r="BF89" s="49"/>
      <c r="BG89" s="50"/>
      <c r="BH89" s="47"/>
      <c r="BI89" s="47"/>
      <c r="BJ89" s="47"/>
      <c r="BK89" s="47"/>
      <c r="BL89" s="47"/>
      <c r="BM89" s="47"/>
      <c r="BN89" s="47"/>
      <c r="BO89" s="47"/>
      <c r="BP89" s="51"/>
      <c r="BQ89" s="50"/>
    </row>
    <row r="90" spans="2:69" ht="15.75" hidden="1" outlineLevel="1" x14ac:dyDescent="0.25">
      <c r="B90" s="183"/>
      <c r="C90" s="70"/>
      <c r="D90" s="184"/>
      <c r="E90" s="75"/>
      <c r="F90" s="148" t="s">
        <v>784</v>
      </c>
      <c r="G90" s="237" t="str">
        <f>VLOOKUP($F90,'Consol Enclave Users &amp; Groups'!$C$3:$L$315,'Offense Event Matrix - WIP'!G$1,FALSE)</f>
        <v>PineGas.com</v>
      </c>
      <c r="H90" s="88" t="str">
        <f>VLOOKUP($F90,'Consol Enclave Users &amp; Groups'!$C$3:$L$315,'Offense Event Matrix - WIP'!H$1,FALSE)</f>
        <v>Finance</v>
      </c>
      <c r="I90" s="89" t="str">
        <f>VLOOKUP($F90,'Consol Enclave Users &amp; Groups'!$C$3:$L$315,'Offense Event Matrix - WIP'!I$1,FALSE)</f>
        <v>ora.richmond</v>
      </c>
      <c r="J90" s="89" t="str">
        <f>VLOOKUP($F90,'Consol Enclave Users &amp; Groups'!$C$3:$L$315,'Offense Event Matrix - WIP'!J$1,FALSE)</f>
        <v>172.19.5.4</v>
      </c>
      <c r="K90" s="90" t="str">
        <f>VLOOKUP($F90,'Consol Enclave Users &amp; Groups'!$C$3:$L$315,'Offense Event Matrix - WIP'!K$1,FALSE)</f>
        <v>fin2</v>
      </c>
      <c r="L90" s="97"/>
      <c r="M90" s="141"/>
      <c r="N90" s="55"/>
      <c r="O90" s="49"/>
      <c r="P90" s="63"/>
      <c r="Q90" s="57"/>
      <c r="R90" s="55"/>
      <c r="S90" s="49"/>
      <c r="T90" s="55"/>
      <c r="U90" s="49"/>
      <c r="V90" s="55"/>
      <c r="W90" s="49"/>
      <c r="X90" s="50"/>
      <c r="Y90" s="55"/>
      <c r="Z90" s="49"/>
      <c r="AA90" s="56"/>
      <c r="AB90" s="57"/>
      <c r="AC90" s="55"/>
      <c r="AD90" s="49"/>
      <c r="AE90" s="55"/>
      <c r="AF90" s="49"/>
      <c r="AG90" s="55"/>
      <c r="AH90" s="49"/>
      <c r="AI90" s="50"/>
      <c r="AJ90" s="55"/>
      <c r="AK90" s="49"/>
      <c r="AL90" s="55"/>
      <c r="AM90" s="49"/>
      <c r="AN90" s="55"/>
      <c r="AO90" s="49"/>
      <c r="AP90" s="56"/>
      <c r="AQ90" s="49"/>
      <c r="AR90" s="55"/>
      <c r="AS90" s="49"/>
      <c r="AT90" s="49"/>
      <c r="AU90" s="50"/>
      <c r="AV90" s="63" t="s">
        <v>421</v>
      </c>
      <c r="AW90" s="49"/>
      <c r="AX90" s="55"/>
      <c r="AY90" s="49"/>
      <c r="AZ90" s="55"/>
      <c r="BA90" s="49"/>
      <c r="BB90" s="55"/>
      <c r="BC90" s="49"/>
      <c r="BD90" s="55"/>
      <c r="BE90" s="49"/>
      <c r="BF90" s="49"/>
      <c r="BG90" s="50"/>
      <c r="BH90" s="55"/>
      <c r="BI90" s="49"/>
      <c r="BJ90" s="55"/>
      <c r="BK90" s="49"/>
      <c r="BL90" s="55"/>
      <c r="BM90" s="49"/>
      <c r="BN90" s="55"/>
      <c r="BO90" s="49"/>
      <c r="BP90" s="51"/>
      <c r="BQ90" s="50"/>
    </row>
    <row r="91" spans="2:69" ht="15.75" hidden="1" outlineLevel="1" x14ac:dyDescent="0.25">
      <c r="B91" s="183"/>
      <c r="C91" s="70"/>
      <c r="D91" s="184"/>
      <c r="E91" s="75"/>
      <c r="F91" s="148" t="s">
        <v>785</v>
      </c>
      <c r="G91" s="237" t="str">
        <f>VLOOKUP($F91,'Consol Enclave Users &amp; Groups'!$C$3:$L$315,'Offense Event Matrix - WIP'!G$1,FALSE)</f>
        <v>PineGas.com</v>
      </c>
      <c r="H91" s="88" t="str">
        <f>VLOOKUP($F91,'Consol Enclave Users &amp; Groups'!$C$3:$L$315,'Offense Event Matrix - WIP'!H$1,FALSE)</f>
        <v>Finance</v>
      </c>
      <c r="I91" s="89" t="str">
        <f>VLOOKUP($F91,'Consol Enclave Users &amp; Groups'!$C$3:$L$315,'Offense Event Matrix - WIP'!I$1,FALSE)</f>
        <v>misty.pham</v>
      </c>
      <c r="J91" s="89" t="str">
        <f>VLOOKUP($F91,'Consol Enclave Users &amp; Groups'!$C$3:$L$315,'Offense Event Matrix - WIP'!J$1,FALSE)</f>
        <v>172.19.5.5</v>
      </c>
      <c r="K91" s="90" t="str">
        <f>VLOOKUP($F91,'Consol Enclave Users &amp; Groups'!$C$3:$L$315,'Offense Event Matrix - WIP'!K$1,FALSE)</f>
        <v>fin3</v>
      </c>
      <c r="L91" s="97"/>
      <c r="M91" s="141"/>
      <c r="N91" s="47"/>
      <c r="O91" s="47"/>
      <c r="P91" s="61"/>
      <c r="Q91" s="48"/>
      <c r="R91" s="47"/>
      <c r="S91" s="47"/>
      <c r="T91" s="47"/>
      <c r="U91" s="47"/>
      <c r="V91" s="47"/>
      <c r="W91" s="49"/>
      <c r="X91" s="50"/>
      <c r="Y91" s="47"/>
      <c r="Z91" s="47"/>
      <c r="AA91" s="48"/>
      <c r="AB91" s="48"/>
      <c r="AC91" s="47"/>
      <c r="AD91" s="47"/>
      <c r="AE91" s="47"/>
      <c r="AF91" s="47"/>
      <c r="AG91" s="47"/>
      <c r="AH91" s="49"/>
      <c r="AI91" s="50"/>
      <c r="AJ91" s="47"/>
      <c r="AK91" s="47"/>
      <c r="AL91" s="47"/>
      <c r="AM91" s="47"/>
      <c r="AN91" s="47"/>
      <c r="AO91" s="47"/>
      <c r="AP91" s="48"/>
      <c r="AQ91" s="47"/>
      <c r="AR91" s="47"/>
      <c r="AS91" s="47"/>
      <c r="AT91" s="49"/>
      <c r="AU91" s="50"/>
      <c r="AV91" s="61" t="s">
        <v>421</v>
      </c>
      <c r="AW91" s="47"/>
      <c r="AX91" s="47"/>
      <c r="AY91" s="47"/>
      <c r="AZ91" s="47"/>
      <c r="BA91" s="47"/>
      <c r="BB91" s="47"/>
      <c r="BC91" s="47"/>
      <c r="BD91" s="47"/>
      <c r="BE91" s="47"/>
      <c r="BF91" s="49"/>
      <c r="BG91" s="50"/>
      <c r="BH91" s="47"/>
      <c r="BI91" s="47"/>
      <c r="BJ91" s="47"/>
      <c r="BK91" s="47"/>
      <c r="BL91" s="47"/>
      <c r="BM91" s="47"/>
      <c r="BN91" s="47"/>
      <c r="BO91" s="47"/>
      <c r="BP91" s="51"/>
      <c r="BQ91" s="50"/>
    </row>
    <row r="92" spans="2:69" ht="15.75" hidden="1" outlineLevel="1" x14ac:dyDescent="0.25">
      <c r="B92" s="183"/>
      <c r="C92" s="70"/>
      <c r="D92" s="184"/>
      <c r="E92" s="75"/>
      <c r="F92" s="148" t="s">
        <v>786</v>
      </c>
      <c r="G92" s="237" t="str">
        <f>VLOOKUP($F92,'Consol Enclave Users &amp; Groups'!$C$3:$L$315,'Offense Event Matrix - WIP'!G$1,FALSE)</f>
        <v>PineGas.com</v>
      </c>
      <c r="H92" s="88" t="str">
        <f>VLOOKUP($F92,'Consol Enclave Users &amp; Groups'!$C$3:$L$315,'Offense Event Matrix - WIP'!H$1,FALSE)</f>
        <v>Finance</v>
      </c>
      <c r="I92" s="89" t="str">
        <f>VLOOKUP($F92,'Consol Enclave Users &amp; Groups'!$C$3:$L$315,'Offense Event Matrix - WIP'!I$1,FALSE)</f>
        <v>destiny.oneill</v>
      </c>
      <c r="J92" s="89" t="str">
        <f>VLOOKUP($F92,'Consol Enclave Users &amp; Groups'!$C$3:$L$315,'Offense Event Matrix - WIP'!J$1,FALSE)</f>
        <v>172.19.5.6</v>
      </c>
      <c r="K92" s="90" t="str">
        <f>VLOOKUP($F92,'Consol Enclave Users &amp; Groups'!$C$3:$L$315,'Offense Event Matrix - WIP'!K$1,FALSE)</f>
        <v>fin4</v>
      </c>
      <c r="L92" s="97"/>
      <c r="M92" s="141"/>
      <c r="N92" s="55"/>
      <c r="O92" s="49"/>
      <c r="P92" s="63"/>
      <c r="Q92" s="57"/>
      <c r="R92" s="55"/>
      <c r="S92" s="49"/>
      <c r="T92" s="55"/>
      <c r="U92" s="49"/>
      <c r="V92" s="55"/>
      <c r="W92" s="49"/>
      <c r="X92" s="50"/>
      <c r="Y92" s="55"/>
      <c r="Z92" s="49"/>
      <c r="AA92" s="56"/>
      <c r="AB92" s="57"/>
      <c r="AC92" s="55"/>
      <c r="AD92" s="49"/>
      <c r="AE92" s="55"/>
      <c r="AF92" s="49"/>
      <c r="AG92" s="55"/>
      <c r="AH92" s="49"/>
      <c r="AI92" s="50"/>
      <c r="AJ92" s="55"/>
      <c r="AK92" s="49"/>
      <c r="AL92" s="55"/>
      <c r="AM92" s="49"/>
      <c r="AN92" s="55"/>
      <c r="AO92" s="49"/>
      <c r="AP92" s="56"/>
      <c r="AQ92" s="49"/>
      <c r="AR92" s="55"/>
      <c r="AS92" s="49"/>
      <c r="AT92" s="49"/>
      <c r="AU92" s="50"/>
      <c r="AV92" s="63" t="s">
        <v>421</v>
      </c>
      <c r="AW92" s="49"/>
      <c r="AX92" s="55"/>
      <c r="AY92" s="49"/>
      <c r="AZ92" s="55"/>
      <c r="BA92" s="49"/>
      <c r="BB92" s="55"/>
      <c r="BC92" s="49"/>
      <c r="BD92" s="55"/>
      <c r="BE92" s="49"/>
      <c r="BF92" s="49"/>
      <c r="BG92" s="50"/>
      <c r="BH92" s="55"/>
      <c r="BI92" s="49"/>
      <c r="BJ92" s="55"/>
      <c r="BK92" s="49"/>
      <c r="BL92" s="55"/>
      <c r="BM92" s="49"/>
      <c r="BN92" s="55"/>
      <c r="BO92" s="49"/>
      <c r="BP92" s="51"/>
      <c r="BQ92" s="50"/>
    </row>
    <row r="93" spans="2:69" ht="15.75" collapsed="1" x14ac:dyDescent="0.25">
      <c r="B93" s="67" t="s">
        <v>438</v>
      </c>
      <c r="C93" s="72" t="s">
        <v>512</v>
      </c>
      <c r="D93" s="72" t="s">
        <v>507</v>
      </c>
      <c r="E93" s="72" t="s">
        <v>513</v>
      </c>
      <c r="F93" s="148"/>
      <c r="G93" s="64" t="e">
        <f>VLOOKUP($F93,'Consol Enclave Users &amp; Groups'!$C$3:$L$315,'Offense Event Matrix - WIP'!G$1,FALSE)</f>
        <v>#N/A</v>
      </c>
      <c r="H93" s="85" t="e">
        <f>VLOOKUP($F93,'Consol Enclave Users &amp; Groups'!$C$3:$L$315,'Offense Event Matrix - WIP'!H$1,FALSE)</f>
        <v>#N/A</v>
      </c>
      <c r="I93" s="86" t="e">
        <f>VLOOKUP($F93,'Consol Enclave Users &amp; Groups'!$C$3:$L$315,'Offense Event Matrix - WIP'!I$1,FALSE)</f>
        <v>#N/A</v>
      </c>
      <c r="J93" s="86" t="e">
        <f>VLOOKUP($F93,'Consol Enclave Users &amp; Groups'!$C$3:$L$315,'Offense Event Matrix - WIP'!J$1,FALSE)</f>
        <v>#N/A</v>
      </c>
      <c r="K93" s="87" t="e">
        <f>VLOOKUP($F93,'Consol Enclave Users &amp; Groups'!$C$3:$L$315,'Offense Event Matrix - WIP'!K$1,FALSE)</f>
        <v>#N/A</v>
      </c>
      <c r="L93" s="253" t="s">
        <v>569</v>
      </c>
      <c r="M93" s="46"/>
      <c r="N93" s="47"/>
      <c r="O93" s="47"/>
      <c r="P93" s="61"/>
      <c r="Q93" s="48"/>
      <c r="R93" s="47"/>
      <c r="S93" s="47"/>
      <c r="T93" s="47"/>
      <c r="U93" s="47"/>
      <c r="V93" s="47"/>
      <c r="W93" s="49"/>
      <c r="X93" s="50"/>
      <c r="Y93" s="47"/>
      <c r="Z93" s="47"/>
      <c r="AA93" s="48"/>
      <c r="AB93" s="48"/>
      <c r="AC93" s="47"/>
      <c r="AD93" s="47"/>
      <c r="AE93" s="47"/>
      <c r="AF93" s="47"/>
      <c r="AG93" s="47"/>
      <c r="AH93" s="49"/>
      <c r="AI93" s="50"/>
      <c r="AJ93" s="47"/>
      <c r="AK93" s="47"/>
      <c r="AL93" s="47"/>
      <c r="AM93" s="47"/>
      <c r="AN93" s="47"/>
      <c r="AO93" s="47"/>
      <c r="AP93" s="48"/>
      <c r="AQ93" s="47"/>
      <c r="AR93" s="47"/>
      <c r="AS93" s="47"/>
      <c r="AT93" s="49"/>
      <c r="AU93" s="50"/>
      <c r="AV93" s="47"/>
      <c r="AW93" s="61" t="s">
        <v>421</v>
      </c>
      <c r="AX93" s="61"/>
      <c r="AY93" s="47"/>
      <c r="AZ93" s="47"/>
      <c r="BA93" s="47"/>
      <c r="BB93" s="47"/>
      <c r="BC93" s="47"/>
      <c r="BD93" s="47"/>
      <c r="BE93" s="47"/>
      <c r="BF93" s="49"/>
      <c r="BG93" s="50"/>
      <c r="BH93" s="47"/>
      <c r="BI93" s="47"/>
      <c r="BJ93" s="47"/>
      <c r="BK93" s="47"/>
      <c r="BL93" s="47"/>
      <c r="BM93" s="47"/>
      <c r="BN93" s="47"/>
      <c r="BO93" s="47"/>
      <c r="BP93" s="51"/>
      <c r="BQ93" s="50"/>
    </row>
    <row r="94" spans="2:69" ht="15.75" x14ac:dyDescent="0.25">
      <c r="B94" s="68" t="s">
        <v>439</v>
      </c>
      <c r="C94" s="70"/>
      <c r="D94" s="73" t="s">
        <v>508</v>
      </c>
      <c r="E94" s="75" t="s">
        <v>512</v>
      </c>
      <c r="F94" s="148"/>
      <c r="G94" s="64" t="e">
        <f>VLOOKUP($F94,'Consol Enclave Users &amp; Groups'!$C$3:$L$315,'Offense Event Matrix - WIP'!G$1,FALSE)</f>
        <v>#N/A</v>
      </c>
      <c r="H94" s="88" t="e">
        <f>VLOOKUP($F94,'Consol Enclave Users &amp; Groups'!$C$3:$L$315,'Offense Event Matrix - WIP'!H$1,FALSE)</f>
        <v>#N/A</v>
      </c>
      <c r="I94" s="89" t="e">
        <f>VLOOKUP($F94,'Consol Enclave Users &amp; Groups'!$C$3:$L$315,'Offense Event Matrix - WIP'!I$1,FALSE)</f>
        <v>#N/A</v>
      </c>
      <c r="J94" s="89" t="e">
        <f>VLOOKUP($F94,'Consol Enclave Users &amp; Groups'!$C$3:$L$315,'Offense Event Matrix - WIP'!J$1,FALSE)</f>
        <v>#N/A</v>
      </c>
      <c r="K94" s="90" t="e">
        <f>VLOOKUP($F94,'Consol Enclave Users &amp; Groups'!$C$3:$L$315,'Offense Event Matrix - WIP'!K$1,FALSE)</f>
        <v>#N/A</v>
      </c>
      <c r="L94" s="254"/>
      <c r="M94" s="46"/>
      <c r="N94" s="55"/>
      <c r="O94" s="49"/>
      <c r="P94" s="63"/>
      <c r="Q94" s="57"/>
      <c r="R94" s="55"/>
      <c r="S94" s="49"/>
      <c r="T94" s="55"/>
      <c r="U94" s="49"/>
      <c r="V94" s="55"/>
      <c r="W94" s="49"/>
      <c r="X94" s="50"/>
      <c r="Y94" s="55"/>
      <c r="Z94" s="49"/>
      <c r="AA94" s="56"/>
      <c r="AB94" s="57"/>
      <c r="AC94" s="55"/>
      <c r="AD94" s="49"/>
      <c r="AE94" s="55"/>
      <c r="AF94" s="49"/>
      <c r="AG94" s="55"/>
      <c r="AH94" s="49"/>
      <c r="AI94" s="50"/>
      <c r="AJ94" s="55"/>
      <c r="AK94" s="49"/>
      <c r="AL94" s="55"/>
      <c r="AM94" s="49"/>
      <c r="AN94" s="55"/>
      <c r="AO94" s="49"/>
      <c r="AP94" s="56"/>
      <c r="AQ94" s="49"/>
      <c r="AR94" s="55"/>
      <c r="AS94" s="49"/>
      <c r="AT94" s="49"/>
      <c r="AU94" s="50"/>
      <c r="AV94" s="55"/>
      <c r="AW94" s="62" t="s">
        <v>421</v>
      </c>
      <c r="AX94" s="63"/>
      <c r="AY94" s="49"/>
      <c r="AZ94" s="55"/>
      <c r="BA94" s="49"/>
      <c r="BB94" s="55"/>
      <c r="BC94" s="49"/>
      <c r="BD94" s="55"/>
      <c r="BE94" s="49"/>
      <c r="BF94" s="49"/>
      <c r="BG94" s="50"/>
      <c r="BH94" s="55"/>
      <c r="BI94" s="49"/>
      <c r="BJ94" s="55"/>
      <c r="BK94" s="49"/>
      <c r="BL94" s="55"/>
      <c r="BM94" s="49"/>
      <c r="BN94" s="55"/>
      <c r="BO94" s="49"/>
      <c r="BP94" s="51"/>
      <c r="BQ94" s="50"/>
    </row>
    <row r="95" spans="2:69" ht="15.75" x14ac:dyDescent="0.25">
      <c r="B95" s="68" t="s">
        <v>440</v>
      </c>
      <c r="C95" s="70"/>
      <c r="D95" s="73" t="s">
        <v>509</v>
      </c>
      <c r="E95" s="75"/>
      <c r="F95" s="148"/>
      <c r="G95" s="64" t="e">
        <f>VLOOKUP($F95,'Consol Enclave Users &amp; Groups'!$C$3:$L$315,'Offense Event Matrix - WIP'!G$1,FALSE)</f>
        <v>#N/A</v>
      </c>
      <c r="H95" s="88" t="e">
        <f>VLOOKUP($F95,'Consol Enclave Users &amp; Groups'!$C$3:$L$315,'Offense Event Matrix - WIP'!H$1,FALSE)</f>
        <v>#N/A</v>
      </c>
      <c r="I95" s="89" t="e">
        <f>VLOOKUP($F95,'Consol Enclave Users &amp; Groups'!$C$3:$L$315,'Offense Event Matrix - WIP'!I$1,FALSE)</f>
        <v>#N/A</v>
      </c>
      <c r="J95" s="89" t="e">
        <f>VLOOKUP($F95,'Consol Enclave Users &amp; Groups'!$C$3:$L$315,'Offense Event Matrix - WIP'!J$1,FALSE)</f>
        <v>#N/A</v>
      </c>
      <c r="K95" s="90" t="e">
        <f>VLOOKUP($F95,'Consol Enclave Users &amp; Groups'!$C$3:$L$315,'Offense Event Matrix - WIP'!K$1,FALSE)</f>
        <v>#N/A</v>
      </c>
      <c r="L95" s="254"/>
      <c r="M95" s="46"/>
      <c r="N95" s="47"/>
      <c r="O95" s="47"/>
      <c r="P95" s="61"/>
      <c r="Q95" s="48"/>
      <c r="R95" s="47"/>
      <c r="S95" s="47"/>
      <c r="T95" s="47"/>
      <c r="U95" s="47"/>
      <c r="V95" s="47"/>
      <c r="W95" s="49"/>
      <c r="X95" s="50"/>
      <c r="Y95" s="47"/>
      <c r="Z95" s="47"/>
      <c r="AA95" s="48"/>
      <c r="AB95" s="48"/>
      <c r="AC95" s="47"/>
      <c r="AD95" s="47"/>
      <c r="AE95" s="47"/>
      <c r="AF95" s="47"/>
      <c r="AG95" s="47"/>
      <c r="AH95" s="49"/>
      <c r="AI95" s="50"/>
      <c r="AJ95" s="47"/>
      <c r="AK95" s="47"/>
      <c r="AL95" s="47"/>
      <c r="AM95" s="47"/>
      <c r="AN95" s="47"/>
      <c r="AO95" s="47"/>
      <c r="AP95" s="48"/>
      <c r="AQ95" s="47"/>
      <c r="AR95" s="47"/>
      <c r="AS95" s="47"/>
      <c r="AT95" s="49"/>
      <c r="AU95" s="50"/>
      <c r="AV95" s="47"/>
      <c r="AW95" s="61" t="s">
        <v>421</v>
      </c>
      <c r="AX95" s="61"/>
      <c r="AY95" s="47"/>
      <c r="AZ95" s="47"/>
      <c r="BA95" s="47"/>
      <c r="BB95" s="47"/>
      <c r="BC95" s="47"/>
      <c r="BD95" s="47"/>
      <c r="BE95" s="47"/>
      <c r="BF95" s="49"/>
      <c r="BG95" s="50"/>
      <c r="BH95" s="47"/>
      <c r="BI95" s="47"/>
      <c r="BJ95" s="47"/>
      <c r="BK95" s="47"/>
      <c r="BL95" s="47"/>
      <c r="BM95" s="47"/>
      <c r="BN95" s="47"/>
      <c r="BO95" s="47"/>
      <c r="BP95" s="51"/>
      <c r="BQ95" s="50"/>
    </row>
    <row r="96" spans="2:69" ht="15.75" x14ac:dyDescent="0.25">
      <c r="B96" s="69"/>
      <c r="C96" s="71"/>
      <c r="D96" s="74" t="s">
        <v>510</v>
      </c>
      <c r="E96" s="76"/>
      <c r="F96" s="148"/>
      <c r="G96" s="64" t="e">
        <f>VLOOKUP($F96,'Consol Enclave Users &amp; Groups'!$C$3:$L$315,'Offense Event Matrix - WIP'!G$1,FALSE)</f>
        <v>#N/A</v>
      </c>
      <c r="H96" s="91" t="e">
        <f>VLOOKUP($F96,'Consol Enclave Users &amp; Groups'!$C$3:$L$315,'Offense Event Matrix - WIP'!H$1,FALSE)</f>
        <v>#N/A</v>
      </c>
      <c r="I96" s="92" t="e">
        <f>VLOOKUP($F96,'Consol Enclave Users &amp; Groups'!$C$3:$L$315,'Offense Event Matrix - WIP'!I$1,FALSE)</f>
        <v>#N/A</v>
      </c>
      <c r="J96" s="92" t="e">
        <f>VLOOKUP($F96,'Consol Enclave Users &amp; Groups'!$C$3:$L$315,'Offense Event Matrix - WIP'!J$1,FALSE)</f>
        <v>#N/A</v>
      </c>
      <c r="K96" s="93" t="e">
        <f>VLOOKUP($F96,'Consol Enclave Users &amp; Groups'!$C$3:$L$315,'Offense Event Matrix - WIP'!K$1,FALSE)</f>
        <v>#N/A</v>
      </c>
      <c r="L96" s="255"/>
      <c r="M96" s="46"/>
      <c r="N96" s="55"/>
      <c r="O96" s="49"/>
      <c r="P96" s="63"/>
      <c r="Q96" s="57"/>
      <c r="R96" s="55"/>
      <c r="S96" s="49"/>
      <c r="T96" s="55"/>
      <c r="U96" s="49"/>
      <c r="V96" s="55"/>
      <c r="W96" s="49"/>
      <c r="X96" s="50"/>
      <c r="Y96" s="55"/>
      <c r="Z96" s="49"/>
      <c r="AA96" s="56"/>
      <c r="AB96" s="57"/>
      <c r="AC96" s="55"/>
      <c r="AD96" s="49"/>
      <c r="AE96" s="55"/>
      <c r="AF96" s="49"/>
      <c r="AG96" s="55"/>
      <c r="AH96" s="49"/>
      <c r="AI96" s="50"/>
      <c r="AJ96" s="55"/>
      <c r="AK96" s="49"/>
      <c r="AL96" s="55"/>
      <c r="AM96" s="49"/>
      <c r="AN96" s="55"/>
      <c r="AO96" s="49"/>
      <c r="AP96" s="56"/>
      <c r="AQ96" s="49"/>
      <c r="AR96" s="55"/>
      <c r="AS96" s="49"/>
      <c r="AT96" s="49"/>
      <c r="AU96" s="50"/>
      <c r="AV96" s="55"/>
      <c r="AW96" s="62" t="s">
        <v>421</v>
      </c>
      <c r="AX96" s="63"/>
      <c r="AY96" s="49"/>
      <c r="AZ96" s="55"/>
      <c r="BA96" s="49"/>
      <c r="BB96" s="55"/>
      <c r="BC96" s="49"/>
      <c r="BD96" s="55"/>
      <c r="BE96" s="49"/>
      <c r="BF96" s="49"/>
      <c r="BG96" s="50"/>
      <c r="BH96" s="55"/>
      <c r="BI96" s="49"/>
      <c r="BJ96" s="55"/>
      <c r="BK96" s="49"/>
      <c r="BL96" s="55"/>
      <c r="BM96" s="49"/>
      <c r="BN96" s="55"/>
      <c r="BO96" s="49"/>
      <c r="BP96" s="51"/>
      <c r="BQ96" s="50"/>
    </row>
    <row r="97" spans="2:69" ht="15.75" x14ac:dyDescent="0.25">
      <c r="B97" s="67" t="s">
        <v>438</v>
      </c>
      <c r="C97" s="72" t="s">
        <v>512</v>
      </c>
      <c r="D97" s="72" t="s">
        <v>507</v>
      </c>
      <c r="E97" s="72" t="s">
        <v>513</v>
      </c>
      <c r="F97" s="148"/>
      <c r="G97" s="64" t="e">
        <f>VLOOKUP($F97,'Consol Enclave Users &amp; Groups'!$C$3:$L$315,'Offense Event Matrix - WIP'!G$1,FALSE)</f>
        <v>#N/A</v>
      </c>
      <c r="H97" s="85" t="e">
        <f>VLOOKUP($F97,'Consol Enclave Users &amp; Groups'!$C$3:$L$315,'Offense Event Matrix - WIP'!H$1,FALSE)</f>
        <v>#N/A</v>
      </c>
      <c r="I97" s="86" t="e">
        <f>VLOOKUP($F97,'Consol Enclave Users &amp; Groups'!$C$3:$L$315,'Offense Event Matrix - WIP'!I$1,FALSE)</f>
        <v>#N/A</v>
      </c>
      <c r="J97" s="86" t="e">
        <f>VLOOKUP($F97,'Consol Enclave Users &amp; Groups'!$C$3:$L$315,'Offense Event Matrix - WIP'!J$1,FALSE)</f>
        <v>#N/A</v>
      </c>
      <c r="K97" s="87" t="e">
        <f>VLOOKUP($F97,'Consol Enclave Users &amp; Groups'!$C$3:$L$315,'Offense Event Matrix - WIP'!K$1,FALSE)</f>
        <v>#N/A</v>
      </c>
      <c r="L97" s="253" t="s">
        <v>570</v>
      </c>
      <c r="M97" s="46"/>
      <c r="N97" s="47"/>
      <c r="O97" s="47"/>
      <c r="P97" s="61"/>
      <c r="Q97" s="48"/>
      <c r="R97" s="47"/>
      <c r="S97" s="47"/>
      <c r="T97" s="47"/>
      <c r="U97" s="47"/>
      <c r="V97" s="47"/>
      <c r="W97" s="49"/>
      <c r="X97" s="50"/>
      <c r="Y97" s="47"/>
      <c r="Z97" s="47"/>
      <c r="AA97" s="48"/>
      <c r="AB97" s="48"/>
      <c r="AC97" s="47"/>
      <c r="AD97" s="47"/>
      <c r="AE97" s="47"/>
      <c r="AF97" s="47"/>
      <c r="AG97" s="47"/>
      <c r="AH97" s="49"/>
      <c r="AI97" s="50"/>
      <c r="AJ97" s="47"/>
      <c r="AK97" s="47"/>
      <c r="AL97" s="47"/>
      <c r="AM97" s="47"/>
      <c r="AN97" s="47"/>
      <c r="AO97" s="47"/>
      <c r="AP97" s="48"/>
      <c r="AQ97" s="47"/>
      <c r="AR97" s="47"/>
      <c r="AS97" s="47"/>
      <c r="AT97" s="49"/>
      <c r="AU97" s="50"/>
      <c r="AV97" s="47"/>
      <c r="AW97" s="47"/>
      <c r="AX97" s="61" t="s">
        <v>421</v>
      </c>
      <c r="AY97" s="47"/>
      <c r="AZ97" s="47"/>
      <c r="BA97" s="47"/>
      <c r="BB97" s="47"/>
      <c r="BC97" s="47"/>
      <c r="BD97" s="47"/>
      <c r="BE97" s="47"/>
      <c r="BF97" s="49"/>
      <c r="BG97" s="50"/>
      <c r="BH97" s="47"/>
      <c r="BI97" s="47"/>
      <c r="BJ97" s="47"/>
      <c r="BK97" s="47"/>
      <c r="BL97" s="47"/>
      <c r="BM97" s="47"/>
      <c r="BN97" s="47"/>
      <c r="BO97" s="47"/>
      <c r="BP97" s="51"/>
      <c r="BQ97" s="50"/>
    </row>
    <row r="98" spans="2:69" ht="15.75" x14ac:dyDescent="0.25">
      <c r="B98" s="68" t="s">
        <v>439</v>
      </c>
      <c r="C98" s="70"/>
      <c r="D98" s="73" t="s">
        <v>508</v>
      </c>
      <c r="E98" s="75" t="s">
        <v>512</v>
      </c>
      <c r="F98" s="148"/>
      <c r="G98" s="64" t="e">
        <f>VLOOKUP($F98,'Consol Enclave Users &amp; Groups'!$C$3:$L$315,'Offense Event Matrix - WIP'!G$1,FALSE)</f>
        <v>#N/A</v>
      </c>
      <c r="H98" s="88" t="e">
        <f>VLOOKUP($F98,'Consol Enclave Users &amp; Groups'!$C$3:$L$315,'Offense Event Matrix - WIP'!H$1,FALSE)</f>
        <v>#N/A</v>
      </c>
      <c r="I98" s="89" t="e">
        <f>VLOOKUP($F98,'Consol Enclave Users &amp; Groups'!$C$3:$L$315,'Offense Event Matrix - WIP'!I$1,FALSE)</f>
        <v>#N/A</v>
      </c>
      <c r="J98" s="89" t="e">
        <f>VLOOKUP($F98,'Consol Enclave Users &amp; Groups'!$C$3:$L$315,'Offense Event Matrix - WIP'!J$1,FALSE)</f>
        <v>#N/A</v>
      </c>
      <c r="K98" s="90" t="e">
        <f>VLOOKUP($F98,'Consol Enclave Users &amp; Groups'!$C$3:$L$315,'Offense Event Matrix - WIP'!K$1,FALSE)</f>
        <v>#N/A</v>
      </c>
      <c r="L98" s="254"/>
      <c r="M98" s="46"/>
      <c r="N98" s="55"/>
      <c r="O98" s="49"/>
      <c r="P98" s="63"/>
      <c r="Q98" s="57"/>
      <c r="R98" s="55"/>
      <c r="S98" s="49"/>
      <c r="T98" s="55"/>
      <c r="U98" s="49"/>
      <c r="V98" s="55"/>
      <c r="W98" s="49"/>
      <c r="X98" s="50"/>
      <c r="Y98" s="55"/>
      <c r="Z98" s="49"/>
      <c r="AA98" s="56"/>
      <c r="AB98" s="57"/>
      <c r="AC98" s="55"/>
      <c r="AD98" s="49"/>
      <c r="AE98" s="55"/>
      <c r="AF98" s="49"/>
      <c r="AG98" s="55"/>
      <c r="AH98" s="49"/>
      <c r="AI98" s="50"/>
      <c r="AJ98" s="55"/>
      <c r="AK98" s="49"/>
      <c r="AL98" s="55"/>
      <c r="AM98" s="49"/>
      <c r="AN98" s="55"/>
      <c r="AO98" s="49"/>
      <c r="AP98" s="56"/>
      <c r="AQ98" s="49"/>
      <c r="AR98" s="55"/>
      <c r="AS98" s="49"/>
      <c r="AT98" s="49"/>
      <c r="AU98" s="50"/>
      <c r="AV98" s="55"/>
      <c r="AW98" s="49"/>
      <c r="AX98" s="63" t="s">
        <v>421</v>
      </c>
      <c r="AY98" s="49"/>
      <c r="AZ98" s="55"/>
      <c r="BA98" s="49"/>
      <c r="BB98" s="55"/>
      <c r="BC98" s="49"/>
      <c r="BD98" s="55"/>
      <c r="BE98" s="49"/>
      <c r="BF98" s="49"/>
      <c r="BG98" s="50"/>
      <c r="BH98" s="55"/>
      <c r="BI98" s="49"/>
      <c r="BJ98" s="55"/>
      <c r="BK98" s="49"/>
      <c r="BL98" s="55"/>
      <c r="BM98" s="49"/>
      <c r="BN98" s="55"/>
      <c r="BO98" s="49"/>
      <c r="BP98" s="51"/>
      <c r="BQ98" s="50"/>
    </row>
    <row r="99" spans="2:69" ht="15.75" x14ac:dyDescent="0.25">
      <c r="B99" s="68" t="s">
        <v>440</v>
      </c>
      <c r="C99" s="70"/>
      <c r="D99" s="73" t="s">
        <v>509</v>
      </c>
      <c r="E99" s="75"/>
      <c r="F99" s="148"/>
      <c r="G99" s="64" t="e">
        <f>VLOOKUP($F99,'Consol Enclave Users &amp; Groups'!$C$3:$L$315,'Offense Event Matrix - WIP'!G$1,FALSE)</f>
        <v>#N/A</v>
      </c>
      <c r="H99" s="88" t="e">
        <f>VLOOKUP($F99,'Consol Enclave Users &amp; Groups'!$C$3:$L$315,'Offense Event Matrix - WIP'!H$1,FALSE)</f>
        <v>#N/A</v>
      </c>
      <c r="I99" s="89" t="e">
        <f>VLOOKUP($F99,'Consol Enclave Users &amp; Groups'!$C$3:$L$315,'Offense Event Matrix - WIP'!I$1,FALSE)</f>
        <v>#N/A</v>
      </c>
      <c r="J99" s="89" t="e">
        <f>VLOOKUP($F99,'Consol Enclave Users &amp; Groups'!$C$3:$L$315,'Offense Event Matrix - WIP'!J$1,FALSE)</f>
        <v>#N/A</v>
      </c>
      <c r="K99" s="90" t="e">
        <f>VLOOKUP($F99,'Consol Enclave Users &amp; Groups'!$C$3:$L$315,'Offense Event Matrix - WIP'!K$1,FALSE)</f>
        <v>#N/A</v>
      </c>
      <c r="L99" s="254"/>
      <c r="M99" s="46"/>
      <c r="N99" s="47"/>
      <c r="O99" s="47"/>
      <c r="P99" s="61"/>
      <c r="Q99" s="48"/>
      <c r="R99" s="47"/>
      <c r="S99" s="47"/>
      <c r="T99" s="47"/>
      <c r="U99" s="47"/>
      <c r="V99" s="47"/>
      <c r="W99" s="49"/>
      <c r="X99" s="50"/>
      <c r="Y99" s="47"/>
      <c r="Z99" s="47"/>
      <c r="AA99" s="48"/>
      <c r="AB99" s="48"/>
      <c r="AC99" s="47"/>
      <c r="AD99" s="47"/>
      <c r="AE99" s="47"/>
      <c r="AF99" s="47"/>
      <c r="AG99" s="47"/>
      <c r="AH99" s="49"/>
      <c r="AI99" s="50"/>
      <c r="AJ99" s="47"/>
      <c r="AK99" s="47"/>
      <c r="AL99" s="47"/>
      <c r="AM99" s="47"/>
      <c r="AN99" s="47"/>
      <c r="AO99" s="47"/>
      <c r="AP99" s="48"/>
      <c r="AQ99" s="47"/>
      <c r="AR99" s="47"/>
      <c r="AS99" s="47"/>
      <c r="AT99" s="49"/>
      <c r="AU99" s="50"/>
      <c r="AV99" s="47"/>
      <c r="AW99" s="47"/>
      <c r="AX99" s="61" t="s">
        <v>421</v>
      </c>
      <c r="AY99" s="47"/>
      <c r="AZ99" s="47"/>
      <c r="BA99" s="47"/>
      <c r="BB99" s="47"/>
      <c r="BC99" s="47"/>
      <c r="BD99" s="47"/>
      <c r="BE99" s="47"/>
      <c r="BF99" s="49"/>
      <c r="BG99" s="50"/>
      <c r="BH99" s="47"/>
      <c r="BI99" s="47"/>
      <c r="BJ99" s="47"/>
      <c r="BK99" s="47"/>
      <c r="BL99" s="47"/>
      <c r="BM99" s="47"/>
      <c r="BN99" s="47"/>
      <c r="BO99" s="47"/>
      <c r="BP99" s="51"/>
      <c r="BQ99" s="50"/>
    </row>
    <row r="100" spans="2:69" ht="15.75" x14ac:dyDescent="0.25">
      <c r="B100" s="69"/>
      <c r="C100" s="71"/>
      <c r="D100" s="74" t="s">
        <v>510</v>
      </c>
      <c r="E100" s="76"/>
      <c r="F100" s="148"/>
      <c r="G100" s="64" t="e">
        <f>VLOOKUP($F100,'Consol Enclave Users &amp; Groups'!$C$3:$L$315,'Offense Event Matrix - WIP'!G$1,FALSE)</f>
        <v>#N/A</v>
      </c>
      <c r="H100" s="91" t="e">
        <f>VLOOKUP($F100,'Consol Enclave Users &amp; Groups'!$C$3:$L$315,'Offense Event Matrix - WIP'!H$1,FALSE)</f>
        <v>#N/A</v>
      </c>
      <c r="I100" s="92" t="e">
        <f>VLOOKUP($F100,'Consol Enclave Users &amp; Groups'!$C$3:$L$315,'Offense Event Matrix - WIP'!I$1,FALSE)</f>
        <v>#N/A</v>
      </c>
      <c r="J100" s="92" t="e">
        <f>VLOOKUP($F100,'Consol Enclave Users &amp; Groups'!$C$3:$L$315,'Offense Event Matrix - WIP'!J$1,FALSE)</f>
        <v>#N/A</v>
      </c>
      <c r="K100" s="93" t="e">
        <f>VLOOKUP($F100,'Consol Enclave Users &amp; Groups'!$C$3:$L$315,'Offense Event Matrix - WIP'!K$1,FALSE)</f>
        <v>#N/A</v>
      </c>
      <c r="L100" s="255"/>
      <c r="M100" s="46"/>
      <c r="N100" s="55"/>
      <c r="O100" s="49"/>
      <c r="P100" s="63"/>
      <c r="Q100" s="57"/>
      <c r="R100" s="55"/>
      <c r="S100" s="49"/>
      <c r="T100" s="55"/>
      <c r="U100" s="49"/>
      <c r="V100" s="55"/>
      <c r="W100" s="49"/>
      <c r="X100" s="50"/>
      <c r="Y100" s="55"/>
      <c r="Z100" s="49"/>
      <c r="AA100" s="56"/>
      <c r="AB100" s="57"/>
      <c r="AC100" s="55"/>
      <c r="AD100" s="49"/>
      <c r="AE100" s="55"/>
      <c r="AF100" s="49"/>
      <c r="AG100" s="55"/>
      <c r="AH100" s="49"/>
      <c r="AI100" s="50"/>
      <c r="AJ100" s="55"/>
      <c r="AK100" s="49"/>
      <c r="AL100" s="55"/>
      <c r="AM100" s="49"/>
      <c r="AN100" s="55"/>
      <c r="AO100" s="49"/>
      <c r="AP100" s="56"/>
      <c r="AQ100" s="49"/>
      <c r="AR100" s="55"/>
      <c r="AS100" s="49"/>
      <c r="AT100" s="49"/>
      <c r="AU100" s="50"/>
      <c r="AV100" s="55"/>
      <c r="AW100" s="49"/>
      <c r="AX100" s="63" t="s">
        <v>421</v>
      </c>
      <c r="AY100" s="49"/>
      <c r="AZ100" s="55"/>
      <c r="BA100" s="49"/>
      <c r="BB100" s="55"/>
      <c r="BC100" s="49"/>
      <c r="BD100" s="55"/>
      <c r="BE100" s="49"/>
      <c r="BF100" s="49"/>
      <c r="BG100" s="50"/>
      <c r="BH100" s="55"/>
      <c r="BI100" s="49"/>
      <c r="BJ100" s="55"/>
      <c r="BK100" s="49"/>
      <c r="BL100" s="55"/>
      <c r="BM100" s="49"/>
      <c r="BN100" s="55"/>
      <c r="BO100" s="49"/>
      <c r="BP100" s="51"/>
      <c r="BQ100" s="50"/>
    </row>
    <row r="101" spans="2:69" ht="15.75" x14ac:dyDescent="0.25">
      <c r="B101" s="67" t="s">
        <v>438</v>
      </c>
      <c r="C101" s="72"/>
      <c r="D101" s="72"/>
      <c r="E101" s="72"/>
      <c r="F101" s="148"/>
      <c r="G101" s="64" t="e">
        <f>VLOOKUP($F101,'Consol Enclave Users &amp; Groups'!$C$3:$L$315,'Offense Event Matrix - WIP'!G$1,FALSE)</f>
        <v>#N/A</v>
      </c>
      <c r="H101" s="85" t="e">
        <f>VLOOKUP($F101,'Consol Enclave Users &amp; Groups'!$C$3:$L$315,'Offense Event Matrix - WIP'!H$1,FALSE)</f>
        <v>#N/A</v>
      </c>
      <c r="I101" s="86" t="e">
        <f>VLOOKUP($F101,'Consol Enclave Users &amp; Groups'!$C$3:$L$315,'Offense Event Matrix - WIP'!I$1,FALSE)</f>
        <v>#N/A</v>
      </c>
      <c r="J101" s="86" t="e">
        <f>VLOOKUP($F101,'Consol Enclave Users &amp; Groups'!$C$3:$L$315,'Offense Event Matrix - WIP'!J$1,FALSE)</f>
        <v>#N/A</v>
      </c>
      <c r="K101" s="87" t="e">
        <f>VLOOKUP($F101,'Consol Enclave Users &amp; Groups'!$C$3:$L$315,'Offense Event Matrix - WIP'!K$1,FALSE)</f>
        <v>#N/A</v>
      </c>
      <c r="L101" s="253" t="s">
        <v>533</v>
      </c>
      <c r="M101" s="141" t="s">
        <v>536</v>
      </c>
      <c r="N101" s="47"/>
      <c r="O101" s="47"/>
      <c r="P101" s="61"/>
      <c r="Q101" s="48"/>
      <c r="R101" s="47"/>
      <c r="S101" s="47"/>
      <c r="T101" s="47"/>
      <c r="U101" s="47"/>
      <c r="V101" s="47"/>
      <c r="W101" s="49"/>
      <c r="X101" s="50"/>
      <c r="Y101" s="47"/>
      <c r="Z101" s="47"/>
      <c r="AA101" s="48"/>
      <c r="AB101" s="48"/>
      <c r="AC101" s="47"/>
      <c r="AD101" s="47"/>
      <c r="AE101" s="47"/>
      <c r="AF101" s="47"/>
      <c r="AG101" s="47"/>
      <c r="AH101" s="49"/>
      <c r="AI101" s="50"/>
      <c r="AJ101" s="47"/>
      <c r="AK101" s="47"/>
      <c r="AL101" s="47"/>
      <c r="AM101" s="47"/>
      <c r="AN101" s="47"/>
      <c r="AO101" s="47"/>
      <c r="AP101" s="48"/>
      <c r="AQ101" s="47"/>
      <c r="AR101" s="47"/>
      <c r="AS101" s="47"/>
      <c r="AT101" s="49"/>
      <c r="AU101" s="50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9"/>
      <c r="BG101" s="50"/>
      <c r="BH101" s="47"/>
      <c r="BI101" s="47"/>
      <c r="BJ101" s="47"/>
      <c r="BK101" s="47"/>
      <c r="BL101" s="47" t="s">
        <v>421</v>
      </c>
      <c r="BM101" s="47"/>
      <c r="BN101" s="47"/>
      <c r="BO101" s="47"/>
      <c r="BP101" s="51"/>
      <c r="BQ101" s="50"/>
    </row>
    <row r="102" spans="2:69" ht="15.75" x14ac:dyDescent="0.25">
      <c r="B102" s="68" t="s">
        <v>439</v>
      </c>
      <c r="C102" s="70"/>
      <c r="D102" s="73"/>
      <c r="E102" s="75"/>
      <c r="F102" s="148"/>
      <c r="G102" s="64" t="e">
        <f>VLOOKUP($F102,'Consol Enclave Users &amp; Groups'!$C$3:$L$315,'Offense Event Matrix - WIP'!G$1,FALSE)</f>
        <v>#N/A</v>
      </c>
      <c r="H102" s="88" t="e">
        <f>VLOOKUP($F102,'Consol Enclave Users &amp; Groups'!$C$3:$L$315,'Offense Event Matrix - WIP'!H$1,FALSE)</f>
        <v>#N/A</v>
      </c>
      <c r="I102" s="89" t="e">
        <f>VLOOKUP($F102,'Consol Enclave Users &amp; Groups'!$C$3:$L$315,'Offense Event Matrix - WIP'!I$1,FALSE)</f>
        <v>#N/A</v>
      </c>
      <c r="J102" s="89" t="e">
        <f>VLOOKUP($F102,'Consol Enclave Users &amp; Groups'!$C$3:$L$315,'Offense Event Matrix - WIP'!J$1,FALSE)</f>
        <v>#N/A</v>
      </c>
      <c r="K102" s="90" t="e">
        <f>VLOOKUP($F102,'Consol Enclave Users &amp; Groups'!$C$3:$L$315,'Offense Event Matrix - WIP'!K$1,FALSE)</f>
        <v>#N/A</v>
      </c>
      <c r="L102" s="254"/>
      <c r="M102" s="141" t="s">
        <v>537</v>
      </c>
      <c r="N102" s="55"/>
      <c r="O102" s="49"/>
      <c r="P102" s="63"/>
      <c r="Q102" s="57"/>
      <c r="R102" s="55"/>
      <c r="S102" s="49"/>
      <c r="T102" s="55"/>
      <c r="U102" s="49"/>
      <c r="V102" s="55"/>
      <c r="W102" s="49"/>
      <c r="X102" s="50"/>
      <c r="Y102" s="55"/>
      <c r="Z102" s="49"/>
      <c r="AA102" s="56"/>
      <c r="AB102" s="57"/>
      <c r="AC102" s="55"/>
      <c r="AD102" s="49"/>
      <c r="AE102" s="55"/>
      <c r="AF102" s="49"/>
      <c r="AG102" s="55"/>
      <c r="AH102" s="49"/>
      <c r="AI102" s="50"/>
      <c r="AJ102" s="55"/>
      <c r="AK102" s="49"/>
      <c r="AL102" s="55"/>
      <c r="AM102" s="49"/>
      <c r="AN102" s="55"/>
      <c r="AO102" s="49"/>
      <c r="AP102" s="56"/>
      <c r="AQ102" s="49"/>
      <c r="AR102" s="55"/>
      <c r="AS102" s="49"/>
      <c r="AT102" s="49"/>
      <c r="AU102" s="50"/>
      <c r="AV102" s="55"/>
      <c r="AW102" s="49"/>
      <c r="AX102" s="55"/>
      <c r="AY102" s="49"/>
      <c r="AZ102" s="55"/>
      <c r="BA102" s="49"/>
      <c r="BB102" s="55"/>
      <c r="BC102" s="49"/>
      <c r="BD102" s="55"/>
      <c r="BE102" s="49"/>
      <c r="BF102" s="49"/>
      <c r="BG102" s="50"/>
      <c r="BH102" s="55"/>
      <c r="BI102" s="49"/>
      <c r="BJ102" s="55"/>
      <c r="BK102" s="49"/>
      <c r="BL102" s="55" t="s">
        <v>421</v>
      </c>
      <c r="BM102" s="49"/>
      <c r="BN102" s="55"/>
      <c r="BO102" s="49"/>
      <c r="BP102" s="51"/>
      <c r="BQ102" s="50"/>
    </row>
    <row r="103" spans="2:69" ht="15.75" x14ac:dyDescent="0.25">
      <c r="B103" s="68" t="s">
        <v>440</v>
      </c>
      <c r="C103" s="70"/>
      <c r="D103" s="73"/>
      <c r="E103" s="75"/>
      <c r="F103" s="148"/>
      <c r="G103" s="64" t="e">
        <f>VLOOKUP($F103,'Consol Enclave Users &amp; Groups'!$C$3:$L$315,'Offense Event Matrix - WIP'!G$1,FALSE)</f>
        <v>#N/A</v>
      </c>
      <c r="H103" s="88" t="e">
        <f>VLOOKUP($F103,'Consol Enclave Users &amp; Groups'!$C$3:$L$315,'Offense Event Matrix - WIP'!H$1,FALSE)</f>
        <v>#N/A</v>
      </c>
      <c r="I103" s="89" t="e">
        <f>VLOOKUP($F103,'Consol Enclave Users &amp; Groups'!$C$3:$L$315,'Offense Event Matrix - WIP'!I$1,FALSE)</f>
        <v>#N/A</v>
      </c>
      <c r="J103" s="89" t="e">
        <f>VLOOKUP($F103,'Consol Enclave Users &amp; Groups'!$C$3:$L$315,'Offense Event Matrix - WIP'!J$1,FALSE)</f>
        <v>#N/A</v>
      </c>
      <c r="K103" s="90" t="e">
        <f>VLOOKUP($F103,'Consol Enclave Users &amp; Groups'!$C$3:$L$315,'Offense Event Matrix - WIP'!K$1,FALSE)</f>
        <v>#N/A</v>
      </c>
      <c r="L103" s="254"/>
      <c r="M103" s="141" t="s">
        <v>535</v>
      </c>
      <c r="N103" s="47"/>
      <c r="O103" s="47"/>
      <c r="P103" s="61"/>
      <c r="Q103" s="48"/>
      <c r="R103" s="47"/>
      <c r="S103" s="47"/>
      <c r="T103" s="47"/>
      <c r="U103" s="47"/>
      <c r="V103" s="47"/>
      <c r="W103" s="49"/>
      <c r="X103" s="50"/>
      <c r="Y103" s="47"/>
      <c r="Z103" s="47"/>
      <c r="AA103" s="48"/>
      <c r="AB103" s="48"/>
      <c r="AC103" s="47"/>
      <c r="AD103" s="47"/>
      <c r="AE103" s="47"/>
      <c r="AF103" s="47"/>
      <c r="AG103" s="47"/>
      <c r="AH103" s="49"/>
      <c r="AI103" s="50"/>
      <c r="AJ103" s="47"/>
      <c r="AK103" s="47"/>
      <c r="AL103" s="47"/>
      <c r="AM103" s="47"/>
      <c r="AN103" s="47"/>
      <c r="AO103" s="47"/>
      <c r="AP103" s="48"/>
      <c r="AQ103" s="47"/>
      <c r="AR103" s="47"/>
      <c r="AS103" s="47"/>
      <c r="AT103" s="49"/>
      <c r="AU103" s="50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9"/>
      <c r="BG103" s="50"/>
      <c r="BH103" s="47"/>
      <c r="BI103" s="47"/>
      <c r="BJ103" s="47"/>
      <c r="BK103" s="47"/>
      <c r="BL103" s="47" t="s">
        <v>421</v>
      </c>
      <c r="BM103" s="47"/>
      <c r="BN103" s="47"/>
      <c r="BO103" s="47"/>
      <c r="BP103" s="51"/>
      <c r="BQ103" s="50"/>
    </row>
    <row r="104" spans="2:69" ht="15.75" x14ac:dyDescent="0.25">
      <c r="B104" s="69"/>
      <c r="C104" s="71"/>
      <c r="D104" s="74"/>
      <c r="E104" s="76"/>
      <c r="F104" s="148"/>
      <c r="G104" s="64" t="e">
        <f>VLOOKUP($F104,'Consol Enclave Users &amp; Groups'!$C$3:$L$315,'Offense Event Matrix - WIP'!G$1,FALSE)</f>
        <v>#N/A</v>
      </c>
      <c r="H104" s="91" t="e">
        <f>VLOOKUP($F104,'Consol Enclave Users &amp; Groups'!$C$3:$L$315,'Offense Event Matrix - WIP'!H$1,FALSE)</f>
        <v>#N/A</v>
      </c>
      <c r="I104" s="92" t="e">
        <f>VLOOKUP($F104,'Consol Enclave Users &amp; Groups'!$C$3:$L$315,'Offense Event Matrix - WIP'!I$1,FALSE)</f>
        <v>#N/A</v>
      </c>
      <c r="J104" s="92" t="e">
        <f>VLOOKUP($F104,'Consol Enclave Users &amp; Groups'!$C$3:$L$315,'Offense Event Matrix - WIP'!J$1,FALSE)</f>
        <v>#N/A</v>
      </c>
      <c r="K104" s="93" t="e">
        <f>VLOOKUP($F104,'Consol Enclave Users &amp; Groups'!$C$3:$L$315,'Offense Event Matrix - WIP'!K$1,FALSE)</f>
        <v>#N/A</v>
      </c>
      <c r="L104" s="255"/>
      <c r="M104" s="141" t="s">
        <v>531</v>
      </c>
      <c r="N104" s="55"/>
      <c r="O104" s="49"/>
      <c r="P104" s="63"/>
      <c r="Q104" s="57"/>
      <c r="R104" s="55"/>
      <c r="S104" s="49"/>
      <c r="T104" s="55"/>
      <c r="U104" s="49"/>
      <c r="V104" s="55"/>
      <c r="W104" s="49"/>
      <c r="X104" s="50"/>
      <c r="Y104" s="55"/>
      <c r="Z104" s="49"/>
      <c r="AA104" s="56"/>
      <c r="AB104" s="57"/>
      <c r="AC104" s="55"/>
      <c r="AD104" s="49"/>
      <c r="AE104" s="55"/>
      <c r="AF104" s="49"/>
      <c r="AG104" s="55"/>
      <c r="AH104" s="49"/>
      <c r="AI104" s="50"/>
      <c r="AJ104" s="55"/>
      <c r="AK104" s="49"/>
      <c r="AL104" s="55"/>
      <c r="AM104" s="49"/>
      <c r="AN104" s="55"/>
      <c r="AO104" s="49"/>
      <c r="AP104" s="56"/>
      <c r="AQ104" s="49"/>
      <c r="AR104" s="55"/>
      <c r="AS104" s="49"/>
      <c r="AT104" s="49"/>
      <c r="AU104" s="50"/>
      <c r="AV104" s="55"/>
      <c r="AW104" s="49"/>
      <c r="AX104" s="55"/>
      <c r="AY104" s="49"/>
      <c r="AZ104" s="55"/>
      <c r="BA104" s="49"/>
      <c r="BB104" s="55"/>
      <c r="BC104" s="49"/>
      <c r="BD104" s="55"/>
      <c r="BE104" s="49"/>
      <c r="BF104" s="49"/>
      <c r="BG104" s="50"/>
      <c r="BH104" s="55"/>
      <c r="BI104" s="49"/>
      <c r="BJ104" s="55"/>
      <c r="BK104" s="49"/>
      <c r="BL104" s="55" t="s">
        <v>421</v>
      </c>
      <c r="BM104" s="49"/>
      <c r="BN104" s="55"/>
      <c r="BO104" s="49"/>
      <c r="BP104" s="51"/>
      <c r="BQ104" s="50"/>
    </row>
    <row r="105" spans="2:69" ht="5.0999999999999996" customHeight="1" x14ac:dyDescent="0.25"/>
    <row r="106" spans="2:69" x14ac:dyDescent="0.25">
      <c r="B106" s="98"/>
      <c r="C106" s="99"/>
      <c r="D106" s="98"/>
      <c r="E106" s="100"/>
      <c r="F106" s="101"/>
      <c r="G106" s="101"/>
      <c r="H106" s="102"/>
      <c r="I106" s="102"/>
      <c r="J106" s="102"/>
      <c r="K106" s="103"/>
      <c r="L106" s="104"/>
      <c r="M106" s="100"/>
      <c r="N106" s="98"/>
      <c r="O106" s="98"/>
      <c r="P106" s="98"/>
      <c r="Q106" s="98"/>
      <c r="R106" s="98"/>
      <c r="S106" s="98"/>
      <c r="T106" s="98"/>
      <c r="U106" s="98"/>
      <c r="V106" s="105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105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105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105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100"/>
      <c r="BQ106" s="98"/>
    </row>
    <row r="107" spans="2:69" ht="5.0999999999999996" customHeight="1" x14ac:dyDescent="0.25"/>
    <row r="108" spans="2:69" ht="15.75" x14ac:dyDescent="0.25">
      <c r="B108" s="67" t="s">
        <v>452</v>
      </c>
      <c r="C108" s="72" t="s">
        <v>506</v>
      </c>
      <c r="D108" s="72" t="s">
        <v>507</v>
      </c>
      <c r="E108" s="72" t="s">
        <v>511</v>
      </c>
      <c r="F108" s="148"/>
      <c r="G108" s="64" t="e">
        <f>VLOOKUP($F108,'Consol Enclave Users &amp; Groups'!$C$3:$L$315,'Offense Event Matrix - WIP'!G$1,FALSE)</f>
        <v>#N/A</v>
      </c>
      <c r="H108" s="85" t="e">
        <f>VLOOKUP($F108,'Consol Enclave Users &amp; Groups'!$C$3:$L$315,'Offense Event Matrix - WIP'!H$1,FALSE)</f>
        <v>#N/A</v>
      </c>
      <c r="I108" s="86" t="e">
        <f>VLOOKUP($F108,'Consol Enclave Users &amp; Groups'!$C$3:$L$315,'Offense Event Matrix - WIP'!I$1,FALSE)</f>
        <v>#N/A</v>
      </c>
      <c r="J108" s="86" t="e">
        <f>VLOOKUP($F108,'Consol Enclave Users &amp; Groups'!$C$3:$L$315,'Offense Event Matrix - WIP'!J$1,FALSE)</f>
        <v>#N/A</v>
      </c>
      <c r="K108" s="87" t="e">
        <f>VLOOKUP($F108,'Consol Enclave Users &amp; Groups'!$C$3:$L$315,'Offense Event Matrix - WIP'!K$1,FALSE)</f>
        <v>#N/A</v>
      </c>
      <c r="L108" s="253" t="s">
        <v>450</v>
      </c>
      <c r="M108" s="46"/>
      <c r="N108" s="47"/>
      <c r="O108" s="47"/>
      <c r="P108" s="48"/>
      <c r="Q108" s="48"/>
      <c r="R108" s="47"/>
      <c r="S108" s="47"/>
      <c r="T108" s="47"/>
      <c r="U108" s="47"/>
      <c r="V108" s="47"/>
      <c r="W108" s="49"/>
      <c r="X108" s="50"/>
      <c r="Y108" s="61"/>
      <c r="Z108" s="61"/>
      <c r="AA108" s="61" t="s">
        <v>421</v>
      </c>
      <c r="AB108" s="61"/>
      <c r="AC108" s="47"/>
      <c r="AD108" s="47"/>
      <c r="AE108" s="47"/>
      <c r="AF108" s="47"/>
      <c r="AG108" s="47"/>
      <c r="AH108" s="49"/>
      <c r="AI108" s="50"/>
      <c r="AJ108" s="47"/>
      <c r="AK108" s="47"/>
      <c r="AL108" s="47"/>
      <c r="AM108" s="47"/>
      <c r="AN108" s="47"/>
      <c r="AO108" s="47"/>
      <c r="AP108" s="48"/>
      <c r="AQ108" s="47"/>
      <c r="AR108" s="47"/>
      <c r="AS108" s="47"/>
      <c r="AT108" s="49"/>
      <c r="AU108" s="50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9"/>
      <c r="BG108" s="50"/>
      <c r="BH108" s="47"/>
      <c r="BI108" s="47"/>
      <c r="BJ108" s="47"/>
      <c r="BK108" s="47"/>
      <c r="BL108" s="47"/>
      <c r="BM108" s="47"/>
      <c r="BN108" s="47"/>
      <c r="BO108" s="47"/>
      <c r="BP108" s="51"/>
      <c r="BQ108" s="50"/>
    </row>
    <row r="109" spans="2:69" ht="15.75" x14ac:dyDescent="0.25">
      <c r="B109" s="68" t="s">
        <v>441</v>
      </c>
      <c r="C109" s="70"/>
      <c r="D109" s="73" t="s">
        <v>508</v>
      </c>
      <c r="E109" s="75"/>
      <c r="F109" s="148"/>
      <c r="G109" s="64" t="e">
        <f>VLOOKUP($F109,'Consol Enclave Users &amp; Groups'!$C$3:$L$315,'Offense Event Matrix - WIP'!G$1,FALSE)</f>
        <v>#N/A</v>
      </c>
      <c r="H109" s="88" t="e">
        <f>VLOOKUP($F109,'Consol Enclave Users &amp; Groups'!$C$3:$L$315,'Offense Event Matrix - WIP'!H$1,FALSE)</f>
        <v>#N/A</v>
      </c>
      <c r="I109" s="89" t="e">
        <f>VLOOKUP($F109,'Consol Enclave Users &amp; Groups'!$C$3:$L$315,'Offense Event Matrix - WIP'!I$1,FALSE)</f>
        <v>#N/A</v>
      </c>
      <c r="J109" s="89" t="e">
        <f>VLOOKUP($F109,'Consol Enclave Users &amp; Groups'!$C$3:$L$315,'Offense Event Matrix - WIP'!J$1,FALSE)</f>
        <v>#N/A</v>
      </c>
      <c r="K109" s="90" t="e">
        <f>VLOOKUP($F109,'Consol Enclave Users &amp; Groups'!$C$3:$L$315,'Offense Event Matrix - WIP'!K$1,FALSE)</f>
        <v>#N/A</v>
      </c>
      <c r="L109" s="254"/>
      <c r="M109" s="46"/>
      <c r="N109" s="55"/>
      <c r="O109" s="49"/>
      <c r="P109" s="56"/>
      <c r="Q109" s="57"/>
      <c r="R109" s="55"/>
      <c r="S109" s="49"/>
      <c r="T109" s="55"/>
      <c r="U109" s="49"/>
      <c r="V109" s="55"/>
      <c r="W109" s="49"/>
      <c r="X109" s="50"/>
      <c r="Y109" s="63"/>
      <c r="Z109" s="62"/>
      <c r="AA109" s="63" t="s">
        <v>421</v>
      </c>
      <c r="AB109" s="62"/>
      <c r="AC109" s="55"/>
      <c r="AD109" s="49"/>
      <c r="AE109" s="55"/>
      <c r="AF109" s="49"/>
      <c r="AG109" s="55"/>
      <c r="AH109" s="49"/>
      <c r="AI109" s="50"/>
      <c r="AJ109" s="55"/>
      <c r="AK109" s="49"/>
      <c r="AL109" s="55"/>
      <c r="AM109" s="49"/>
      <c r="AN109" s="55"/>
      <c r="AO109" s="49"/>
      <c r="AP109" s="56"/>
      <c r="AQ109" s="49"/>
      <c r="AR109" s="55"/>
      <c r="AS109" s="49"/>
      <c r="AT109" s="49"/>
      <c r="AU109" s="50"/>
      <c r="AV109" s="55"/>
      <c r="AW109" s="49"/>
      <c r="AX109" s="55"/>
      <c r="AY109" s="49"/>
      <c r="AZ109" s="55"/>
      <c r="BA109" s="49"/>
      <c r="BB109" s="55"/>
      <c r="BC109" s="49"/>
      <c r="BD109" s="55"/>
      <c r="BE109" s="49"/>
      <c r="BF109" s="49"/>
      <c r="BG109" s="50"/>
      <c r="BH109" s="55"/>
      <c r="BI109" s="49"/>
      <c r="BJ109" s="55"/>
      <c r="BK109" s="49"/>
      <c r="BL109" s="55"/>
      <c r="BM109" s="49"/>
      <c r="BN109" s="55"/>
      <c r="BO109" s="49"/>
      <c r="BP109" s="51"/>
      <c r="BQ109" s="50"/>
    </row>
    <row r="110" spans="2:69" ht="15.75" x14ac:dyDescent="0.25">
      <c r="B110" s="68" t="s">
        <v>432</v>
      </c>
      <c r="C110" s="70"/>
      <c r="D110" s="73" t="s">
        <v>509</v>
      </c>
      <c r="E110" s="75"/>
      <c r="F110" s="148"/>
      <c r="G110" s="64" t="e">
        <f>VLOOKUP($F110,'Consol Enclave Users &amp; Groups'!$C$3:$L$315,'Offense Event Matrix - WIP'!G$1,FALSE)</f>
        <v>#N/A</v>
      </c>
      <c r="H110" s="88" t="e">
        <f>VLOOKUP($F110,'Consol Enclave Users &amp; Groups'!$C$3:$L$315,'Offense Event Matrix - WIP'!H$1,FALSE)</f>
        <v>#N/A</v>
      </c>
      <c r="I110" s="89" t="e">
        <f>VLOOKUP($F110,'Consol Enclave Users &amp; Groups'!$C$3:$L$315,'Offense Event Matrix - WIP'!I$1,FALSE)</f>
        <v>#N/A</v>
      </c>
      <c r="J110" s="89" t="e">
        <f>VLOOKUP($F110,'Consol Enclave Users &amp; Groups'!$C$3:$L$315,'Offense Event Matrix - WIP'!J$1,FALSE)</f>
        <v>#N/A</v>
      </c>
      <c r="K110" s="90" t="e">
        <f>VLOOKUP($F110,'Consol Enclave Users &amp; Groups'!$C$3:$L$315,'Offense Event Matrix - WIP'!K$1,FALSE)</f>
        <v>#N/A</v>
      </c>
      <c r="L110" s="254"/>
      <c r="M110" s="46"/>
      <c r="N110" s="47"/>
      <c r="O110" s="47"/>
      <c r="P110" s="48"/>
      <c r="Q110" s="48"/>
      <c r="R110" s="47"/>
      <c r="S110" s="47"/>
      <c r="T110" s="47"/>
      <c r="U110" s="47"/>
      <c r="V110" s="47"/>
      <c r="W110" s="49"/>
      <c r="X110" s="50"/>
      <c r="Y110" s="61"/>
      <c r="Z110" s="61"/>
      <c r="AA110" s="61" t="s">
        <v>421</v>
      </c>
      <c r="AB110" s="61"/>
      <c r="AC110" s="47"/>
      <c r="AD110" s="47"/>
      <c r="AE110" s="47"/>
      <c r="AF110" s="47"/>
      <c r="AG110" s="47"/>
      <c r="AH110" s="49"/>
      <c r="AI110" s="50"/>
      <c r="AJ110" s="47"/>
      <c r="AK110" s="47"/>
      <c r="AL110" s="47"/>
      <c r="AM110" s="47"/>
      <c r="AN110" s="47"/>
      <c r="AO110" s="47"/>
      <c r="AP110" s="48"/>
      <c r="AQ110" s="47"/>
      <c r="AR110" s="47"/>
      <c r="AS110" s="47"/>
      <c r="AT110" s="49"/>
      <c r="AU110" s="50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9"/>
      <c r="BG110" s="50"/>
      <c r="BH110" s="47"/>
      <c r="BI110" s="47"/>
      <c r="BJ110" s="47"/>
      <c r="BK110" s="47"/>
      <c r="BL110" s="47"/>
      <c r="BM110" s="47"/>
      <c r="BN110" s="47"/>
      <c r="BO110" s="47"/>
      <c r="BP110" s="51"/>
      <c r="BQ110" s="50"/>
    </row>
    <row r="111" spans="2:69" ht="15.75" x14ac:dyDescent="0.25">
      <c r="B111" s="69" t="s">
        <v>442</v>
      </c>
      <c r="C111" s="71"/>
      <c r="D111" s="74" t="s">
        <v>510</v>
      </c>
      <c r="E111" s="76"/>
      <c r="F111" s="148"/>
      <c r="G111" s="64" t="e">
        <f>VLOOKUP($F111,'Consol Enclave Users &amp; Groups'!$C$3:$L$315,'Offense Event Matrix - WIP'!G$1,FALSE)</f>
        <v>#N/A</v>
      </c>
      <c r="H111" s="91" t="e">
        <f>VLOOKUP($F111,'Consol Enclave Users &amp; Groups'!$C$3:$L$315,'Offense Event Matrix - WIP'!H$1,FALSE)</f>
        <v>#N/A</v>
      </c>
      <c r="I111" s="92" t="e">
        <f>VLOOKUP($F111,'Consol Enclave Users &amp; Groups'!$C$3:$L$315,'Offense Event Matrix - WIP'!I$1,FALSE)</f>
        <v>#N/A</v>
      </c>
      <c r="J111" s="92" t="e">
        <f>VLOOKUP($F111,'Consol Enclave Users &amp; Groups'!$C$3:$L$315,'Offense Event Matrix - WIP'!J$1,FALSE)</f>
        <v>#N/A</v>
      </c>
      <c r="K111" s="93" t="e">
        <f>VLOOKUP($F111,'Consol Enclave Users &amp; Groups'!$C$3:$L$315,'Offense Event Matrix - WIP'!K$1,FALSE)</f>
        <v>#N/A</v>
      </c>
      <c r="L111" s="255"/>
      <c r="M111" s="46"/>
      <c r="N111" s="55"/>
      <c r="O111" s="49"/>
      <c r="P111" s="56"/>
      <c r="Q111" s="57"/>
      <c r="R111" s="55"/>
      <c r="S111" s="49"/>
      <c r="T111" s="55"/>
      <c r="U111" s="49"/>
      <c r="V111" s="55"/>
      <c r="W111" s="49"/>
      <c r="X111" s="50"/>
      <c r="Y111" s="63"/>
      <c r="Z111" s="62"/>
      <c r="AA111" s="63" t="s">
        <v>421</v>
      </c>
      <c r="AB111" s="62"/>
      <c r="AC111" s="55"/>
      <c r="AD111" s="49"/>
      <c r="AE111" s="55"/>
      <c r="AF111" s="49"/>
      <c r="AG111" s="55"/>
      <c r="AH111" s="49"/>
      <c r="AI111" s="50"/>
      <c r="AJ111" s="55"/>
      <c r="AK111" s="49"/>
      <c r="AL111" s="55"/>
      <c r="AM111" s="49"/>
      <c r="AN111" s="55"/>
      <c r="AO111" s="49"/>
      <c r="AP111" s="56"/>
      <c r="AQ111" s="49"/>
      <c r="AR111" s="55"/>
      <c r="AS111" s="49"/>
      <c r="AT111" s="49"/>
      <c r="AU111" s="50"/>
      <c r="AV111" s="55"/>
      <c r="AW111" s="49"/>
      <c r="AX111" s="55"/>
      <c r="AY111" s="49"/>
      <c r="AZ111" s="55"/>
      <c r="BA111" s="49"/>
      <c r="BB111" s="55"/>
      <c r="BC111" s="49"/>
      <c r="BD111" s="55"/>
      <c r="BE111" s="49"/>
      <c r="BF111" s="49"/>
      <c r="BG111" s="50"/>
      <c r="BH111" s="55"/>
      <c r="BI111" s="49"/>
      <c r="BJ111" s="55"/>
      <c r="BK111" s="49"/>
      <c r="BL111" s="55"/>
      <c r="BM111" s="49"/>
      <c r="BN111" s="55"/>
      <c r="BO111" s="49"/>
      <c r="BP111" s="51"/>
      <c r="BQ111" s="50"/>
    </row>
    <row r="112" spans="2:69" ht="15.75" x14ac:dyDescent="0.25">
      <c r="B112" s="67" t="s">
        <v>452</v>
      </c>
      <c r="C112" s="72" t="s">
        <v>506</v>
      </c>
      <c r="D112" s="72" t="s">
        <v>507</v>
      </c>
      <c r="E112" s="72" t="s">
        <v>511</v>
      </c>
      <c r="F112" s="148"/>
      <c r="G112" s="64" t="e">
        <f>VLOOKUP($F112,'Consol Enclave Users &amp; Groups'!$C$3:$L$315,'Offense Event Matrix - WIP'!G$1,FALSE)</f>
        <v>#N/A</v>
      </c>
      <c r="H112" s="85" t="e">
        <f>VLOOKUP($F112,'Consol Enclave Users &amp; Groups'!$C$3:$L$315,'Offense Event Matrix - WIP'!H$1,FALSE)</f>
        <v>#N/A</v>
      </c>
      <c r="I112" s="86" t="e">
        <f>VLOOKUP($F112,'Consol Enclave Users &amp; Groups'!$C$3:$L$315,'Offense Event Matrix - WIP'!I$1,FALSE)</f>
        <v>#N/A</v>
      </c>
      <c r="J112" s="86" t="e">
        <f>VLOOKUP($F112,'Consol Enclave Users &amp; Groups'!$C$3:$L$315,'Offense Event Matrix - WIP'!J$1,FALSE)</f>
        <v>#N/A</v>
      </c>
      <c r="K112" s="87" t="e">
        <f>VLOOKUP($F112,'Consol Enclave Users &amp; Groups'!$C$3:$L$315,'Offense Event Matrix - WIP'!K$1,FALSE)</f>
        <v>#N/A</v>
      </c>
      <c r="L112" s="253" t="s">
        <v>538</v>
      </c>
      <c r="M112" s="46"/>
      <c r="N112" s="47"/>
      <c r="O112" s="47"/>
      <c r="P112" s="48"/>
      <c r="Q112" s="48"/>
      <c r="R112" s="47"/>
      <c r="S112" s="47"/>
      <c r="T112" s="47"/>
      <c r="U112" s="47"/>
      <c r="V112" s="47"/>
      <c r="W112" s="49"/>
      <c r="X112" s="50"/>
      <c r="Y112" s="61"/>
      <c r="Z112" s="61"/>
      <c r="AA112" s="61"/>
      <c r="AB112" s="61" t="s">
        <v>421</v>
      </c>
      <c r="AC112" s="47"/>
      <c r="AD112" s="47"/>
      <c r="AE112" s="47"/>
      <c r="AF112" s="47"/>
      <c r="AG112" s="47"/>
      <c r="AH112" s="49"/>
      <c r="AI112" s="50"/>
      <c r="AJ112" s="47"/>
      <c r="AK112" s="47"/>
      <c r="AL112" s="47"/>
      <c r="AM112" s="47"/>
      <c r="AN112" s="47"/>
      <c r="AO112" s="47"/>
      <c r="AP112" s="48"/>
      <c r="AQ112" s="47"/>
      <c r="AR112" s="47"/>
      <c r="AS112" s="47"/>
      <c r="AT112" s="49"/>
      <c r="AU112" s="50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9"/>
      <c r="BG112" s="50"/>
      <c r="BH112" s="47"/>
      <c r="BI112" s="47"/>
      <c r="BJ112" s="47"/>
      <c r="BK112" s="47"/>
      <c r="BL112" s="47"/>
      <c r="BM112" s="47"/>
      <c r="BN112" s="47"/>
      <c r="BO112" s="47"/>
      <c r="BP112" s="51"/>
      <c r="BQ112" s="50"/>
    </row>
    <row r="113" spans="2:69" ht="15.75" x14ac:dyDescent="0.25">
      <c r="B113" s="68" t="s">
        <v>441</v>
      </c>
      <c r="C113" s="70"/>
      <c r="D113" s="73" t="s">
        <v>508</v>
      </c>
      <c r="E113" s="75"/>
      <c r="F113" s="148"/>
      <c r="G113" s="64" t="e">
        <f>VLOOKUP($F113,'Consol Enclave Users &amp; Groups'!$C$3:$L$315,'Offense Event Matrix - WIP'!G$1,FALSE)</f>
        <v>#N/A</v>
      </c>
      <c r="H113" s="88" t="e">
        <f>VLOOKUP($F113,'Consol Enclave Users &amp; Groups'!$C$3:$L$315,'Offense Event Matrix - WIP'!H$1,FALSE)</f>
        <v>#N/A</v>
      </c>
      <c r="I113" s="89" t="e">
        <f>VLOOKUP($F113,'Consol Enclave Users &amp; Groups'!$C$3:$L$315,'Offense Event Matrix - WIP'!I$1,FALSE)</f>
        <v>#N/A</v>
      </c>
      <c r="J113" s="89" t="e">
        <f>VLOOKUP($F113,'Consol Enclave Users &amp; Groups'!$C$3:$L$315,'Offense Event Matrix - WIP'!J$1,FALSE)</f>
        <v>#N/A</v>
      </c>
      <c r="K113" s="90" t="e">
        <f>VLOOKUP($F113,'Consol Enclave Users &amp; Groups'!$C$3:$L$315,'Offense Event Matrix - WIP'!K$1,FALSE)</f>
        <v>#N/A</v>
      </c>
      <c r="L113" s="254"/>
      <c r="M113" s="46"/>
      <c r="N113" s="55"/>
      <c r="O113" s="49"/>
      <c r="P113" s="56"/>
      <c r="Q113" s="57"/>
      <c r="R113" s="55"/>
      <c r="S113" s="49"/>
      <c r="T113" s="55"/>
      <c r="U113" s="49"/>
      <c r="V113" s="55"/>
      <c r="W113" s="49"/>
      <c r="X113" s="50"/>
      <c r="Y113" s="63"/>
      <c r="Z113" s="62"/>
      <c r="AA113" s="63"/>
      <c r="AB113" s="62" t="s">
        <v>421</v>
      </c>
      <c r="AC113" s="55"/>
      <c r="AD113" s="49"/>
      <c r="AE113" s="55"/>
      <c r="AF113" s="49"/>
      <c r="AG113" s="55"/>
      <c r="AH113" s="49"/>
      <c r="AI113" s="50"/>
      <c r="AJ113" s="55"/>
      <c r="AK113" s="49"/>
      <c r="AL113" s="55"/>
      <c r="AM113" s="49"/>
      <c r="AN113" s="55"/>
      <c r="AO113" s="49"/>
      <c r="AP113" s="56"/>
      <c r="AQ113" s="49"/>
      <c r="AR113" s="55"/>
      <c r="AS113" s="49"/>
      <c r="AT113" s="49"/>
      <c r="AU113" s="50"/>
      <c r="AV113" s="55"/>
      <c r="AW113" s="49"/>
      <c r="AX113" s="55"/>
      <c r="AY113" s="49"/>
      <c r="AZ113" s="55"/>
      <c r="BA113" s="49"/>
      <c r="BB113" s="55"/>
      <c r="BC113" s="49"/>
      <c r="BD113" s="55"/>
      <c r="BE113" s="49"/>
      <c r="BF113" s="49"/>
      <c r="BG113" s="50"/>
      <c r="BH113" s="55"/>
      <c r="BI113" s="49"/>
      <c r="BJ113" s="55"/>
      <c r="BK113" s="49"/>
      <c r="BL113" s="55"/>
      <c r="BM113" s="49"/>
      <c r="BN113" s="55"/>
      <c r="BO113" s="49"/>
      <c r="BP113" s="51"/>
      <c r="BQ113" s="50"/>
    </row>
    <row r="114" spans="2:69" ht="15.75" x14ac:dyDescent="0.25">
      <c r="B114" s="68" t="s">
        <v>432</v>
      </c>
      <c r="C114" s="70"/>
      <c r="D114" s="73" t="s">
        <v>509</v>
      </c>
      <c r="E114" s="75"/>
      <c r="F114" s="148"/>
      <c r="G114" s="64" t="e">
        <f>VLOOKUP($F114,'Consol Enclave Users &amp; Groups'!$C$3:$L$315,'Offense Event Matrix - WIP'!G$1,FALSE)</f>
        <v>#N/A</v>
      </c>
      <c r="H114" s="88" t="e">
        <f>VLOOKUP($F114,'Consol Enclave Users &amp; Groups'!$C$3:$L$315,'Offense Event Matrix - WIP'!H$1,FALSE)</f>
        <v>#N/A</v>
      </c>
      <c r="I114" s="89" t="e">
        <f>VLOOKUP($F114,'Consol Enclave Users &amp; Groups'!$C$3:$L$315,'Offense Event Matrix - WIP'!I$1,FALSE)</f>
        <v>#N/A</v>
      </c>
      <c r="J114" s="89" t="e">
        <f>VLOOKUP($F114,'Consol Enclave Users &amp; Groups'!$C$3:$L$315,'Offense Event Matrix - WIP'!J$1,FALSE)</f>
        <v>#N/A</v>
      </c>
      <c r="K114" s="90" t="e">
        <f>VLOOKUP($F114,'Consol Enclave Users &amp; Groups'!$C$3:$L$315,'Offense Event Matrix - WIP'!K$1,FALSE)</f>
        <v>#N/A</v>
      </c>
      <c r="L114" s="254"/>
      <c r="M114" s="46"/>
      <c r="N114" s="47"/>
      <c r="O114" s="47"/>
      <c r="P114" s="48"/>
      <c r="Q114" s="48"/>
      <c r="R114" s="47"/>
      <c r="S114" s="47"/>
      <c r="T114" s="47"/>
      <c r="U114" s="47"/>
      <c r="V114" s="47"/>
      <c r="W114" s="49"/>
      <c r="X114" s="50"/>
      <c r="Y114" s="61"/>
      <c r="Z114" s="61"/>
      <c r="AA114" s="61"/>
      <c r="AB114" s="61" t="s">
        <v>421</v>
      </c>
      <c r="AC114" s="47"/>
      <c r="AD114" s="47"/>
      <c r="AE114" s="47"/>
      <c r="AF114" s="47"/>
      <c r="AG114" s="47"/>
      <c r="AH114" s="49"/>
      <c r="AI114" s="50"/>
      <c r="AJ114" s="47"/>
      <c r="AK114" s="47"/>
      <c r="AL114" s="47"/>
      <c r="AM114" s="47"/>
      <c r="AN114" s="47"/>
      <c r="AO114" s="47"/>
      <c r="AP114" s="48"/>
      <c r="AQ114" s="47"/>
      <c r="AR114" s="47"/>
      <c r="AS114" s="47"/>
      <c r="AT114" s="49"/>
      <c r="AU114" s="50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9"/>
      <c r="BG114" s="50"/>
      <c r="BH114" s="47"/>
      <c r="BI114" s="47"/>
      <c r="BJ114" s="47"/>
      <c r="BK114" s="47"/>
      <c r="BL114" s="47"/>
      <c r="BM114" s="47"/>
      <c r="BN114" s="47"/>
      <c r="BO114" s="47"/>
      <c r="BP114" s="51"/>
      <c r="BQ114" s="50"/>
    </row>
    <row r="115" spans="2:69" ht="15.75" x14ac:dyDescent="0.25">
      <c r="B115" s="69" t="s">
        <v>442</v>
      </c>
      <c r="C115" s="71"/>
      <c r="D115" s="74" t="s">
        <v>510</v>
      </c>
      <c r="E115" s="76"/>
      <c r="F115" s="148"/>
      <c r="G115" s="64" t="e">
        <f>VLOOKUP($F115,'Consol Enclave Users &amp; Groups'!$C$3:$L$315,'Offense Event Matrix - WIP'!G$1,FALSE)</f>
        <v>#N/A</v>
      </c>
      <c r="H115" s="91" t="e">
        <f>VLOOKUP($F115,'Consol Enclave Users &amp; Groups'!$C$3:$L$315,'Offense Event Matrix - WIP'!H$1,FALSE)</f>
        <v>#N/A</v>
      </c>
      <c r="I115" s="92" t="e">
        <f>VLOOKUP($F115,'Consol Enclave Users &amp; Groups'!$C$3:$L$315,'Offense Event Matrix - WIP'!I$1,FALSE)</f>
        <v>#N/A</v>
      </c>
      <c r="J115" s="92" t="e">
        <f>VLOOKUP($F115,'Consol Enclave Users &amp; Groups'!$C$3:$L$315,'Offense Event Matrix - WIP'!J$1,FALSE)</f>
        <v>#N/A</v>
      </c>
      <c r="K115" s="93" t="e">
        <f>VLOOKUP($F115,'Consol Enclave Users &amp; Groups'!$C$3:$L$315,'Offense Event Matrix - WIP'!K$1,FALSE)</f>
        <v>#N/A</v>
      </c>
      <c r="L115" s="255"/>
      <c r="M115" s="46"/>
      <c r="N115" s="55"/>
      <c r="O115" s="49"/>
      <c r="P115" s="56"/>
      <c r="Q115" s="57"/>
      <c r="R115" s="55"/>
      <c r="S115" s="49"/>
      <c r="T115" s="55"/>
      <c r="U115" s="49"/>
      <c r="V115" s="55"/>
      <c r="W115" s="49"/>
      <c r="X115" s="50"/>
      <c r="Y115" s="63"/>
      <c r="Z115" s="62"/>
      <c r="AA115" s="63"/>
      <c r="AB115" s="62" t="s">
        <v>421</v>
      </c>
      <c r="AC115" s="55"/>
      <c r="AD115" s="49"/>
      <c r="AE115" s="55"/>
      <c r="AF115" s="49"/>
      <c r="AG115" s="55"/>
      <c r="AH115" s="49"/>
      <c r="AI115" s="50"/>
      <c r="AJ115" s="55"/>
      <c r="AK115" s="49"/>
      <c r="AL115" s="55"/>
      <c r="AM115" s="49"/>
      <c r="AN115" s="55"/>
      <c r="AO115" s="49"/>
      <c r="AP115" s="56"/>
      <c r="AQ115" s="49"/>
      <c r="AR115" s="55"/>
      <c r="AS115" s="49"/>
      <c r="AT115" s="49"/>
      <c r="AU115" s="50"/>
      <c r="AV115" s="55"/>
      <c r="AW115" s="49"/>
      <c r="AX115" s="55"/>
      <c r="AY115" s="49"/>
      <c r="AZ115" s="55"/>
      <c r="BA115" s="49"/>
      <c r="BB115" s="55"/>
      <c r="BC115" s="49"/>
      <c r="BD115" s="55"/>
      <c r="BE115" s="49"/>
      <c r="BF115" s="49"/>
      <c r="BG115" s="50"/>
      <c r="BH115" s="55"/>
      <c r="BI115" s="49"/>
      <c r="BJ115" s="55"/>
      <c r="BK115" s="49"/>
      <c r="BL115" s="55"/>
      <c r="BM115" s="49"/>
      <c r="BN115" s="55"/>
      <c r="BO115" s="49"/>
      <c r="BP115" s="51"/>
      <c r="BQ115" s="50"/>
    </row>
    <row r="116" spans="2:69" ht="15.75" x14ac:dyDescent="0.25">
      <c r="B116" s="67" t="s">
        <v>452</v>
      </c>
      <c r="C116" s="72" t="s">
        <v>506</v>
      </c>
      <c r="D116" s="72" t="s">
        <v>507</v>
      </c>
      <c r="E116" s="72" t="s">
        <v>511</v>
      </c>
      <c r="F116" s="148"/>
      <c r="G116" s="163" t="s">
        <v>560</v>
      </c>
      <c r="H116" s="164"/>
      <c r="I116" s="165"/>
      <c r="J116" s="165"/>
      <c r="K116" s="166"/>
      <c r="L116" s="253" t="s">
        <v>557</v>
      </c>
      <c r="M116" s="46" t="s">
        <v>558</v>
      </c>
      <c r="N116" s="47"/>
      <c r="O116" s="47"/>
      <c r="P116" s="48"/>
      <c r="Q116" s="48"/>
      <c r="R116" s="47"/>
      <c r="S116" s="47"/>
      <c r="T116" s="47"/>
      <c r="U116" s="47"/>
      <c r="V116" s="47"/>
      <c r="W116" s="49"/>
      <c r="X116" s="50"/>
      <c r="Y116" s="61"/>
      <c r="Z116" s="61"/>
      <c r="AA116" s="61"/>
      <c r="AB116" s="61"/>
      <c r="AC116" s="47"/>
      <c r="AD116" s="47"/>
      <c r="AE116" s="47" t="s">
        <v>421</v>
      </c>
      <c r="AF116" s="47"/>
      <c r="AG116" s="47"/>
      <c r="AH116" s="49"/>
      <c r="AI116" s="50"/>
      <c r="AJ116" s="47"/>
      <c r="AK116" s="47"/>
      <c r="AL116" s="47"/>
      <c r="AM116" s="47"/>
      <c r="AN116" s="47"/>
      <c r="AO116" s="47"/>
      <c r="AP116" s="48"/>
      <c r="AQ116" s="47"/>
      <c r="AR116" s="47"/>
      <c r="AS116" s="47"/>
      <c r="AT116" s="49"/>
      <c r="AU116" s="50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9"/>
      <c r="BG116" s="50"/>
      <c r="BH116" s="47"/>
      <c r="BI116" s="47"/>
      <c r="BJ116" s="47"/>
      <c r="BK116" s="47"/>
      <c r="BL116" s="47"/>
      <c r="BM116" s="47"/>
      <c r="BN116" s="47"/>
      <c r="BO116" s="47"/>
      <c r="BP116" s="51"/>
      <c r="BQ116" s="50"/>
    </row>
    <row r="117" spans="2:69" ht="15.75" x14ac:dyDescent="0.25">
      <c r="B117" s="68" t="s">
        <v>441</v>
      </c>
      <c r="C117" s="70"/>
      <c r="D117" s="73" t="s">
        <v>508</v>
      </c>
      <c r="E117" s="75"/>
      <c r="F117" s="148"/>
      <c r="G117" s="163" t="s">
        <v>560</v>
      </c>
      <c r="H117" s="167"/>
      <c r="I117" s="168"/>
      <c r="J117" s="168"/>
      <c r="K117" s="169"/>
      <c r="L117" s="254"/>
      <c r="M117" s="46" t="s">
        <v>559</v>
      </c>
      <c r="N117" s="55"/>
      <c r="O117" s="49"/>
      <c r="P117" s="56"/>
      <c r="Q117" s="57"/>
      <c r="R117" s="55"/>
      <c r="S117" s="49"/>
      <c r="T117" s="55"/>
      <c r="U117" s="49"/>
      <c r="V117" s="55"/>
      <c r="W117" s="49"/>
      <c r="X117" s="50"/>
      <c r="Y117" s="63"/>
      <c r="Z117" s="62"/>
      <c r="AA117" s="63"/>
      <c r="AB117" s="62"/>
      <c r="AC117" s="55"/>
      <c r="AD117" s="49"/>
      <c r="AE117" s="55" t="s">
        <v>421</v>
      </c>
      <c r="AF117" s="49"/>
      <c r="AG117" s="55"/>
      <c r="AH117" s="49"/>
      <c r="AI117" s="50"/>
      <c r="AJ117" s="55"/>
      <c r="AK117" s="49"/>
      <c r="AL117" s="55"/>
      <c r="AM117" s="49"/>
      <c r="AN117" s="55"/>
      <c r="AO117" s="49"/>
      <c r="AP117" s="56"/>
      <c r="AQ117" s="49"/>
      <c r="AR117" s="55"/>
      <c r="AS117" s="49"/>
      <c r="AT117" s="49"/>
      <c r="AU117" s="50"/>
      <c r="AV117" s="55"/>
      <c r="AW117" s="49"/>
      <c r="AX117" s="55"/>
      <c r="AY117" s="49"/>
      <c r="AZ117" s="55"/>
      <c r="BA117" s="49"/>
      <c r="BB117" s="55"/>
      <c r="BC117" s="49"/>
      <c r="BD117" s="55"/>
      <c r="BE117" s="49"/>
      <c r="BF117" s="49"/>
      <c r="BG117" s="50"/>
      <c r="BH117" s="55"/>
      <c r="BI117" s="49"/>
      <c r="BJ117" s="55"/>
      <c r="BK117" s="49"/>
      <c r="BL117" s="55"/>
      <c r="BM117" s="49"/>
      <c r="BN117" s="55"/>
      <c r="BO117" s="49"/>
      <c r="BP117" s="51"/>
      <c r="BQ117" s="50"/>
    </row>
    <row r="118" spans="2:69" ht="15.75" x14ac:dyDescent="0.25">
      <c r="B118" s="68" t="s">
        <v>432</v>
      </c>
      <c r="C118" s="70"/>
      <c r="D118" s="73" t="s">
        <v>509</v>
      </c>
      <c r="E118" s="75"/>
      <c r="F118" s="148"/>
      <c r="G118" s="163" t="s">
        <v>560</v>
      </c>
      <c r="H118" s="167"/>
      <c r="I118" s="168"/>
      <c r="J118" s="168"/>
      <c r="K118" s="169"/>
      <c r="L118" s="254"/>
      <c r="M118" s="46"/>
      <c r="N118" s="47"/>
      <c r="O118" s="47"/>
      <c r="P118" s="48"/>
      <c r="Q118" s="48"/>
      <c r="R118" s="47"/>
      <c r="S118" s="47"/>
      <c r="T118" s="47"/>
      <c r="U118" s="47"/>
      <c r="V118" s="47"/>
      <c r="W118" s="49"/>
      <c r="X118" s="50"/>
      <c r="Y118" s="47"/>
      <c r="Z118" s="47"/>
      <c r="AA118" s="48"/>
      <c r="AB118" s="48"/>
      <c r="AC118" s="47"/>
      <c r="AD118" s="47"/>
      <c r="AE118" s="47" t="s">
        <v>421</v>
      </c>
      <c r="AF118" s="47"/>
      <c r="AG118" s="47"/>
      <c r="AH118" s="49"/>
      <c r="AI118" s="50"/>
      <c r="AJ118" s="47"/>
      <c r="AK118" s="47"/>
      <c r="AL118" s="47"/>
      <c r="AM118" s="47"/>
      <c r="AN118" s="47"/>
      <c r="AO118" s="47"/>
      <c r="AP118" s="48"/>
      <c r="AQ118" s="47"/>
      <c r="AR118" s="47"/>
      <c r="AS118" s="47"/>
      <c r="AT118" s="49"/>
      <c r="AU118" s="50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9"/>
      <c r="BG118" s="50"/>
      <c r="BH118" s="47"/>
      <c r="BI118" s="47"/>
      <c r="BJ118" s="47"/>
      <c r="BK118" s="47"/>
      <c r="BL118" s="47"/>
      <c r="BM118" s="47"/>
      <c r="BN118" s="47"/>
      <c r="BO118" s="47"/>
      <c r="BP118" s="51"/>
      <c r="BQ118" s="50"/>
    </row>
    <row r="119" spans="2:69" ht="15.75" x14ac:dyDescent="0.25">
      <c r="B119" s="69" t="s">
        <v>442</v>
      </c>
      <c r="C119" s="71"/>
      <c r="D119" s="74" t="s">
        <v>510</v>
      </c>
      <c r="E119" s="76"/>
      <c r="F119" s="148"/>
      <c r="G119" s="163" t="s">
        <v>560</v>
      </c>
      <c r="H119" s="170"/>
      <c r="I119" s="171"/>
      <c r="J119" s="171"/>
      <c r="K119" s="172"/>
      <c r="L119" s="255"/>
      <c r="M119" s="46"/>
      <c r="N119" s="55"/>
      <c r="O119" s="49"/>
      <c r="P119" s="56"/>
      <c r="Q119" s="57"/>
      <c r="R119" s="55"/>
      <c r="S119" s="49"/>
      <c r="T119" s="55"/>
      <c r="U119" s="49"/>
      <c r="V119" s="55"/>
      <c r="W119" s="49"/>
      <c r="X119" s="50"/>
      <c r="Y119" s="55"/>
      <c r="Z119" s="49"/>
      <c r="AA119" s="56"/>
      <c r="AB119" s="57"/>
      <c r="AC119" s="55"/>
      <c r="AD119" s="49"/>
      <c r="AE119" s="55" t="s">
        <v>421</v>
      </c>
      <c r="AF119" s="49"/>
      <c r="AG119" s="55"/>
      <c r="AH119" s="49"/>
      <c r="AI119" s="50"/>
      <c r="AJ119" s="55"/>
      <c r="AK119" s="49"/>
      <c r="AL119" s="55"/>
      <c r="AM119" s="49"/>
      <c r="AN119" s="55"/>
      <c r="AO119" s="49"/>
      <c r="AP119" s="56"/>
      <c r="AQ119" s="49"/>
      <c r="AR119" s="55"/>
      <c r="AS119" s="49"/>
      <c r="AT119" s="49"/>
      <c r="AU119" s="50"/>
      <c r="AV119" s="55"/>
      <c r="AW119" s="49"/>
      <c r="AX119" s="55"/>
      <c r="AY119" s="49"/>
      <c r="AZ119" s="55"/>
      <c r="BA119" s="49"/>
      <c r="BB119" s="55"/>
      <c r="BC119" s="49"/>
      <c r="BD119" s="55"/>
      <c r="BE119" s="49"/>
      <c r="BF119" s="49"/>
      <c r="BG119" s="50"/>
      <c r="BH119" s="55"/>
      <c r="BI119" s="49"/>
      <c r="BJ119" s="55"/>
      <c r="BK119" s="49"/>
      <c r="BL119" s="55"/>
      <c r="BM119" s="49"/>
      <c r="BN119" s="55"/>
      <c r="BO119" s="49"/>
      <c r="BP119" s="51"/>
      <c r="BQ119" s="50"/>
    </row>
    <row r="120" spans="2:69" ht="15.75" x14ac:dyDescent="0.25">
      <c r="B120" s="67" t="s">
        <v>452</v>
      </c>
      <c r="C120" s="72" t="s">
        <v>506</v>
      </c>
      <c r="D120" s="72" t="s">
        <v>507</v>
      </c>
      <c r="E120" s="72" t="s">
        <v>511</v>
      </c>
      <c r="F120" s="148"/>
      <c r="G120" s="64" t="e">
        <f>VLOOKUP($F120,'Consol Enclave Users &amp; Groups'!$C$3:$L$315,'Offense Event Matrix - WIP'!G$1,FALSE)</f>
        <v>#N/A</v>
      </c>
      <c r="H120" s="85" t="e">
        <f>VLOOKUP($F120,'Consol Enclave Users &amp; Groups'!$C$3:$L$315,'Offense Event Matrix - WIP'!H$1,FALSE)</f>
        <v>#N/A</v>
      </c>
      <c r="I120" s="86" t="e">
        <f>VLOOKUP($F120,'Consol Enclave Users &amp; Groups'!$C$3:$L$315,'Offense Event Matrix - WIP'!I$1,FALSE)</f>
        <v>#N/A</v>
      </c>
      <c r="J120" s="86" t="e">
        <f>VLOOKUP($F120,'Consol Enclave Users &amp; Groups'!$C$3:$L$315,'Offense Event Matrix - WIP'!J$1,FALSE)</f>
        <v>#N/A</v>
      </c>
      <c r="K120" s="87" t="e">
        <f>VLOOKUP($F120,'Consol Enclave Users &amp; Groups'!$C$3:$L$315,'Offense Event Matrix - WIP'!K$1,FALSE)</f>
        <v>#N/A</v>
      </c>
      <c r="L120" s="253" t="s">
        <v>561</v>
      </c>
      <c r="M120" s="46" t="s">
        <v>562</v>
      </c>
      <c r="N120" s="47"/>
      <c r="O120" s="47"/>
      <c r="P120" s="48"/>
      <c r="Q120" s="48"/>
      <c r="R120" s="47"/>
      <c r="S120" s="47"/>
      <c r="T120" s="47"/>
      <c r="U120" s="47"/>
      <c r="V120" s="47"/>
      <c r="W120" s="49"/>
      <c r="X120" s="50"/>
      <c r="Y120" s="47"/>
      <c r="Z120" s="47"/>
      <c r="AA120" s="48"/>
      <c r="AB120" s="48"/>
      <c r="AC120" s="47"/>
      <c r="AD120" s="47"/>
      <c r="AE120" s="47"/>
      <c r="AF120" s="47"/>
      <c r="AG120" s="47"/>
      <c r="AH120" s="49"/>
      <c r="AI120" s="50"/>
      <c r="AJ120" s="47"/>
      <c r="AK120" s="61" t="s">
        <v>421</v>
      </c>
      <c r="AL120" s="47"/>
      <c r="AM120" s="47"/>
      <c r="AN120" s="47"/>
      <c r="AO120" s="47"/>
      <c r="AP120" s="48"/>
      <c r="AQ120" s="47"/>
      <c r="AR120" s="47"/>
      <c r="AS120" s="47"/>
      <c r="AT120" s="49"/>
      <c r="AU120" s="50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9"/>
      <c r="BG120" s="50"/>
      <c r="BH120" s="47"/>
      <c r="BI120" s="47"/>
      <c r="BJ120" s="47"/>
      <c r="BK120" s="47"/>
      <c r="BL120" s="47"/>
      <c r="BM120" s="47"/>
      <c r="BN120" s="47"/>
      <c r="BO120" s="47"/>
      <c r="BP120" s="51"/>
      <c r="BQ120" s="50"/>
    </row>
    <row r="121" spans="2:69" ht="15.75" x14ac:dyDescent="0.25">
      <c r="B121" s="68" t="s">
        <v>441</v>
      </c>
      <c r="C121" s="70"/>
      <c r="D121" s="73" t="s">
        <v>508</v>
      </c>
      <c r="E121" s="75"/>
      <c r="F121" s="148"/>
      <c r="G121" s="64" t="e">
        <f>VLOOKUP($F121,'Consol Enclave Users &amp; Groups'!$C$3:$L$315,'Offense Event Matrix - WIP'!G$1,FALSE)</f>
        <v>#N/A</v>
      </c>
      <c r="H121" s="88" t="e">
        <f>VLOOKUP($F121,'Consol Enclave Users &amp; Groups'!$C$3:$L$315,'Offense Event Matrix - WIP'!H$1,FALSE)</f>
        <v>#N/A</v>
      </c>
      <c r="I121" s="89" t="e">
        <f>VLOOKUP($F121,'Consol Enclave Users &amp; Groups'!$C$3:$L$315,'Offense Event Matrix - WIP'!I$1,FALSE)</f>
        <v>#N/A</v>
      </c>
      <c r="J121" s="89" t="e">
        <f>VLOOKUP($F121,'Consol Enclave Users &amp; Groups'!$C$3:$L$315,'Offense Event Matrix - WIP'!J$1,FALSE)</f>
        <v>#N/A</v>
      </c>
      <c r="K121" s="90" t="e">
        <f>VLOOKUP($F121,'Consol Enclave Users &amp; Groups'!$C$3:$L$315,'Offense Event Matrix - WIP'!K$1,FALSE)</f>
        <v>#N/A</v>
      </c>
      <c r="L121" s="254"/>
      <c r="M121" s="46" t="s">
        <v>563</v>
      </c>
      <c r="N121" s="55"/>
      <c r="O121" s="49"/>
      <c r="P121" s="56"/>
      <c r="Q121" s="57"/>
      <c r="R121" s="55"/>
      <c r="S121" s="49"/>
      <c r="T121" s="55"/>
      <c r="U121" s="49"/>
      <c r="V121" s="55"/>
      <c r="W121" s="49"/>
      <c r="X121" s="50"/>
      <c r="Y121" s="55"/>
      <c r="Z121" s="49"/>
      <c r="AA121" s="56"/>
      <c r="AB121" s="57"/>
      <c r="AC121" s="55"/>
      <c r="AD121" s="49"/>
      <c r="AE121" s="55"/>
      <c r="AF121" s="49"/>
      <c r="AG121" s="55"/>
      <c r="AH121" s="49"/>
      <c r="AI121" s="50"/>
      <c r="AJ121" s="55"/>
      <c r="AK121" s="62" t="s">
        <v>421</v>
      </c>
      <c r="AL121" s="55"/>
      <c r="AM121" s="49"/>
      <c r="AN121" s="55"/>
      <c r="AO121" s="49"/>
      <c r="AP121" s="56"/>
      <c r="AQ121" s="49"/>
      <c r="AR121" s="55"/>
      <c r="AS121" s="49"/>
      <c r="AT121" s="49"/>
      <c r="AU121" s="50"/>
      <c r="AV121" s="55"/>
      <c r="AW121" s="49"/>
      <c r="AX121" s="55"/>
      <c r="AY121" s="49"/>
      <c r="AZ121" s="55"/>
      <c r="BA121" s="49"/>
      <c r="BB121" s="55"/>
      <c r="BC121" s="49"/>
      <c r="BD121" s="55"/>
      <c r="BE121" s="49"/>
      <c r="BF121" s="49"/>
      <c r="BG121" s="50"/>
      <c r="BH121" s="55"/>
      <c r="BI121" s="49"/>
      <c r="BJ121" s="55"/>
      <c r="BK121" s="49"/>
      <c r="BL121" s="55"/>
      <c r="BM121" s="49"/>
      <c r="BN121" s="55"/>
      <c r="BO121" s="49"/>
      <c r="BP121" s="51"/>
      <c r="BQ121" s="50"/>
    </row>
    <row r="122" spans="2:69" ht="15.75" x14ac:dyDescent="0.25">
      <c r="B122" s="68" t="s">
        <v>432</v>
      </c>
      <c r="C122" s="70"/>
      <c r="D122" s="73" t="s">
        <v>509</v>
      </c>
      <c r="E122" s="75"/>
      <c r="F122" s="148"/>
      <c r="G122" s="64" t="e">
        <f>VLOOKUP($F122,'Consol Enclave Users &amp; Groups'!$C$3:$L$315,'Offense Event Matrix - WIP'!G$1,FALSE)</f>
        <v>#N/A</v>
      </c>
      <c r="H122" s="88" t="e">
        <f>VLOOKUP($F122,'Consol Enclave Users &amp; Groups'!$C$3:$L$315,'Offense Event Matrix - WIP'!H$1,FALSE)</f>
        <v>#N/A</v>
      </c>
      <c r="I122" s="89" t="e">
        <f>VLOOKUP($F122,'Consol Enclave Users &amp; Groups'!$C$3:$L$315,'Offense Event Matrix - WIP'!I$1,FALSE)</f>
        <v>#N/A</v>
      </c>
      <c r="J122" s="89" t="e">
        <f>VLOOKUP($F122,'Consol Enclave Users &amp; Groups'!$C$3:$L$315,'Offense Event Matrix - WIP'!J$1,FALSE)</f>
        <v>#N/A</v>
      </c>
      <c r="K122" s="90" t="e">
        <f>VLOOKUP($F122,'Consol Enclave Users &amp; Groups'!$C$3:$L$315,'Offense Event Matrix - WIP'!K$1,FALSE)</f>
        <v>#N/A</v>
      </c>
      <c r="L122" s="254"/>
      <c r="M122" s="46" t="s">
        <v>564</v>
      </c>
      <c r="N122" s="47"/>
      <c r="O122" s="47"/>
      <c r="P122" s="48"/>
      <c r="Q122" s="48"/>
      <c r="R122" s="47"/>
      <c r="S122" s="47"/>
      <c r="T122" s="47"/>
      <c r="U122" s="47"/>
      <c r="V122" s="47"/>
      <c r="W122" s="49"/>
      <c r="X122" s="50"/>
      <c r="Y122" s="47"/>
      <c r="Z122" s="47"/>
      <c r="AA122" s="48"/>
      <c r="AB122" s="48"/>
      <c r="AC122" s="47"/>
      <c r="AD122" s="47"/>
      <c r="AE122" s="47"/>
      <c r="AF122" s="47"/>
      <c r="AG122" s="47"/>
      <c r="AH122" s="49"/>
      <c r="AI122" s="50"/>
      <c r="AJ122" s="47"/>
      <c r="AK122" s="61" t="s">
        <v>421</v>
      </c>
      <c r="AL122" s="47"/>
      <c r="AM122" s="47"/>
      <c r="AN122" s="47"/>
      <c r="AO122" s="47"/>
      <c r="AP122" s="48"/>
      <c r="AQ122" s="47"/>
      <c r="AR122" s="47"/>
      <c r="AS122" s="47"/>
      <c r="AT122" s="49"/>
      <c r="AU122" s="50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9"/>
      <c r="BG122" s="50"/>
      <c r="BH122" s="47"/>
      <c r="BI122" s="47"/>
      <c r="BJ122" s="47"/>
      <c r="BK122" s="47"/>
      <c r="BL122" s="47"/>
      <c r="BM122" s="47"/>
      <c r="BN122" s="47"/>
      <c r="BO122" s="47"/>
      <c r="BP122" s="51"/>
      <c r="BQ122" s="50"/>
    </row>
    <row r="123" spans="2:69" ht="15.75" x14ac:dyDescent="0.25">
      <c r="B123" s="69" t="s">
        <v>442</v>
      </c>
      <c r="C123" s="71"/>
      <c r="D123" s="74" t="s">
        <v>510</v>
      </c>
      <c r="E123" s="76"/>
      <c r="F123" s="148"/>
      <c r="G123" s="64" t="e">
        <f>VLOOKUP($F123,'Consol Enclave Users &amp; Groups'!$C$3:$L$315,'Offense Event Matrix - WIP'!G$1,FALSE)</f>
        <v>#N/A</v>
      </c>
      <c r="H123" s="91" t="e">
        <f>VLOOKUP($F123,'Consol Enclave Users &amp; Groups'!$C$3:$L$315,'Offense Event Matrix - WIP'!H$1,FALSE)</f>
        <v>#N/A</v>
      </c>
      <c r="I123" s="92" t="e">
        <f>VLOOKUP($F123,'Consol Enclave Users &amp; Groups'!$C$3:$L$315,'Offense Event Matrix - WIP'!I$1,FALSE)</f>
        <v>#N/A</v>
      </c>
      <c r="J123" s="92" t="e">
        <f>VLOOKUP($F123,'Consol Enclave Users &amp; Groups'!$C$3:$L$315,'Offense Event Matrix - WIP'!J$1,FALSE)</f>
        <v>#N/A</v>
      </c>
      <c r="K123" s="93" t="e">
        <f>VLOOKUP($F123,'Consol Enclave Users &amp; Groups'!$C$3:$L$315,'Offense Event Matrix - WIP'!K$1,FALSE)</f>
        <v>#N/A</v>
      </c>
      <c r="L123" s="255"/>
      <c r="M123" s="46" t="s">
        <v>565</v>
      </c>
      <c r="N123" s="55"/>
      <c r="O123" s="49"/>
      <c r="P123" s="56"/>
      <c r="Q123" s="57"/>
      <c r="R123" s="55"/>
      <c r="S123" s="49"/>
      <c r="T123" s="55"/>
      <c r="U123" s="49"/>
      <c r="V123" s="55"/>
      <c r="W123" s="49"/>
      <c r="X123" s="50"/>
      <c r="Y123" s="55"/>
      <c r="Z123" s="49"/>
      <c r="AA123" s="56"/>
      <c r="AB123" s="57"/>
      <c r="AC123" s="55"/>
      <c r="AD123" s="49"/>
      <c r="AE123" s="55"/>
      <c r="AF123" s="49"/>
      <c r="AG123" s="55"/>
      <c r="AH123" s="49"/>
      <c r="AI123" s="50"/>
      <c r="AJ123" s="55"/>
      <c r="AK123" s="62" t="s">
        <v>421</v>
      </c>
      <c r="AL123" s="55"/>
      <c r="AM123" s="49"/>
      <c r="AN123" s="55"/>
      <c r="AO123" s="49"/>
      <c r="AP123" s="56"/>
      <c r="AQ123" s="49"/>
      <c r="AR123" s="55"/>
      <c r="AS123" s="49"/>
      <c r="AT123" s="49"/>
      <c r="AU123" s="50"/>
      <c r="AV123" s="55"/>
      <c r="AW123" s="49"/>
      <c r="AX123" s="55"/>
      <c r="AY123" s="49"/>
      <c r="AZ123" s="55"/>
      <c r="BA123" s="49"/>
      <c r="BB123" s="55"/>
      <c r="BC123" s="49"/>
      <c r="BD123" s="55"/>
      <c r="BE123" s="49"/>
      <c r="BF123" s="49"/>
      <c r="BG123" s="50"/>
      <c r="BH123" s="55"/>
      <c r="BI123" s="49"/>
      <c r="BJ123" s="55"/>
      <c r="BK123" s="49"/>
      <c r="BL123" s="55"/>
      <c r="BM123" s="49"/>
      <c r="BN123" s="55"/>
      <c r="BO123" s="49"/>
      <c r="BP123" s="51"/>
      <c r="BQ123" s="50"/>
    </row>
    <row r="124" spans="2:69" ht="15.75" x14ac:dyDescent="0.25">
      <c r="B124" s="67" t="s">
        <v>452</v>
      </c>
      <c r="C124" s="72" t="s">
        <v>506</v>
      </c>
      <c r="D124" s="72" t="s">
        <v>507</v>
      </c>
      <c r="E124" s="72" t="s">
        <v>511</v>
      </c>
      <c r="F124" s="148"/>
      <c r="G124" s="64" t="e">
        <f>VLOOKUP($F124,'Consol Enclave Users &amp; Groups'!$C$3:$L$315,'Offense Event Matrix - WIP'!G$1,FALSE)</f>
        <v>#N/A</v>
      </c>
      <c r="H124" s="85" t="e">
        <f>VLOOKUP($F124,'Consol Enclave Users &amp; Groups'!$C$3:$L$315,'Offense Event Matrix - WIP'!H$1,FALSE)</f>
        <v>#N/A</v>
      </c>
      <c r="I124" s="86" t="e">
        <f>VLOOKUP($F124,'Consol Enclave Users &amp; Groups'!$C$3:$L$315,'Offense Event Matrix - WIP'!I$1,FALSE)</f>
        <v>#N/A</v>
      </c>
      <c r="J124" s="86" t="e">
        <f>VLOOKUP($F124,'Consol Enclave Users &amp; Groups'!$C$3:$L$315,'Offense Event Matrix - WIP'!J$1,FALSE)</f>
        <v>#N/A</v>
      </c>
      <c r="K124" s="87" t="e">
        <f>VLOOKUP($F124,'Consol Enclave Users &amp; Groups'!$C$3:$L$315,'Offense Event Matrix - WIP'!K$1,FALSE)</f>
        <v>#N/A</v>
      </c>
      <c r="L124" s="253" t="s">
        <v>566</v>
      </c>
      <c r="M124" s="46"/>
      <c r="N124" s="47"/>
      <c r="O124" s="47"/>
      <c r="P124" s="48"/>
      <c r="Q124" s="48"/>
      <c r="R124" s="47"/>
      <c r="S124" s="47"/>
      <c r="T124" s="47"/>
      <c r="U124" s="47"/>
      <c r="V124" s="47"/>
      <c r="W124" s="49"/>
      <c r="X124" s="50"/>
      <c r="Y124" s="47"/>
      <c r="Z124" s="47"/>
      <c r="AA124" s="48"/>
      <c r="AB124" s="48"/>
      <c r="AC124" s="47"/>
      <c r="AD124" s="47"/>
      <c r="AE124" s="47"/>
      <c r="AF124" s="47"/>
      <c r="AG124" s="47"/>
      <c r="AH124" s="49"/>
      <c r="AI124" s="50"/>
      <c r="AJ124" s="47"/>
      <c r="AK124" s="47"/>
      <c r="AL124" s="61" t="s">
        <v>421</v>
      </c>
      <c r="AM124" s="47"/>
      <c r="AN124" s="47"/>
      <c r="AO124" s="47"/>
      <c r="AP124" s="48"/>
      <c r="AQ124" s="47"/>
      <c r="AR124" s="47"/>
      <c r="AS124" s="47"/>
      <c r="AT124" s="49"/>
      <c r="AU124" s="50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9"/>
      <c r="BG124" s="50"/>
      <c r="BH124" s="47"/>
      <c r="BI124" s="47"/>
      <c r="BJ124" s="47"/>
      <c r="BK124" s="47"/>
      <c r="BL124" s="47"/>
      <c r="BM124" s="47"/>
      <c r="BN124" s="47"/>
      <c r="BO124" s="47"/>
      <c r="BP124" s="51"/>
      <c r="BQ124" s="50"/>
    </row>
    <row r="125" spans="2:69" ht="15.75" x14ac:dyDescent="0.25">
      <c r="B125" s="68" t="s">
        <v>441</v>
      </c>
      <c r="C125" s="70"/>
      <c r="D125" s="73" t="s">
        <v>508</v>
      </c>
      <c r="E125" s="75"/>
      <c r="F125" s="148"/>
      <c r="G125" s="64" t="e">
        <f>VLOOKUP($F125,'Consol Enclave Users &amp; Groups'!$C$3:$L$315,'Offense Event Matrix - WIP'!G$1,FALSE)</f>
        <v>#N/A</v>
      </c>
      <c r="H125" s="88" t="e">
        <f>VLOOKUP($F125,'Consol Enclave Users &amp; Groups'!$C$3:$L$315,'Offense Event Matrix - WIP'!H$1,FALSE)</f>
        <v>#N/A</v>
      </c>
      <c r="I125" s="89" t="e">
        <f>VLOOKUP($F125,'Consol Enclave Users &amp; Groups'!$C$3:$L$315,'Offense Event Matrix - WIP'!I$1,FALSE)</f>
        <v>#N/A</v>
      </c>
      <c r="J125" s="89" t="e">
        <f>VLOOKUP($F125,'Consol Enclave Users &amp; Groups'!$C$3:$L$315,'Offense Event Matrix - WIP'!J$1,FALSE)</f>
        <v>#N/A</v>
      </c>
      <c r="K125" s="90" t="e">
        <f>VLOOKUP($F125,'Consol Enclave Users &amp; Groups'!$C$3:$L$315,'Offense Event Matrix - WIP'!K$1,FALSE)</f>
        <v>#N/A</v>
      </c>
      <c r="L125" s="254"/>
      <c r="M125" s="46" t="s">
        <v>567</v>
      </c>
      <c r="N125" s="55"/>
      <c r="O125" s="49"/>
      <c r="P125" s="56"/>
      <c r="Q125" s="57"/>
      <c r="R125" s="55"/>
      <c r="S125" s="49"/>
      <c r="T125" s="55"/>
      <c r="U125" s="49"/>
      <c r="V125" s="55"/>
      <c r="W125" s="49"/>
      <c r="X125" s="50"/>
      <c r="Y125" s="55"/>
      <c r="Z125" s="49"/>
      <c r="AA125" s="56"/>
      <c r="AB125" s="57"/>
      <c r="AC125" s="55"/>
      <c r="AD125" s="49"/>
      <c r="AE125" s="55"/>
      <c r="AF125" s="49"/>
      <c r="AG125" s="55"/>
      <c r="AH125" s="49"/>
      <c r="AI125" s="50"/>
      <c r="AJ125" s="55"/>
      <c r="AK125" s="49"/>
      <c r="AL125" s="63" t="s">
        <v>421</v>
      </c>
      <c r="AM125" s="49"/>
      <c r="AN125" s="55"/>
      <c r="AO125" s="49"/>
      <c r="AP125" s="56"/>
      <c r="AQ125" s="49"/>
      <c r="AR125" s="55"/>
      <c r="AS125" s="49"/>
      <c r="AT125" s="49"/>
      <c r="AU125" s="50"/>
      <c r="AV125" s="55"/>
      <c r="AW125" s="49"/>
      <c r="AX125" s="55"/>
      <c r="AY125" s="49"/>
      <c r="AZ125" s="55"/>
      <c r="BA125" s="49"/>
      <c r="BB125" s="55"/>
      <c r="BC125" s="49"/>
      <c r="BD125" s="55"/>
      <c r="BE125" s="49"/>
      <c r="BF125" s="49"/>
      <c r="BG125" s="50"/>
      <c r="BH125" s="55"/>
      <c r="BI125" s="49"/>
      <c r="BJ125" s="55"/>
      <c r="BK125" s="49"/>
      <c r="BL125" s="55"/>
      <c r="BM125" s="49"/>
      <c r="BN125" s="55"/>
      <c r="BO125" s="49"/>
      <c r="BP125" s="51"/>
      <c r="BQ125" s="50"/>
    </row>
    <row r="126" spans="2:69" ht="15.75" x14ac:dyDescent="0.25">
      <c r="B126" s="68" t="s">
        <v>432</v>
      </c>
      <c r="C126" s="70"/>
      <c r="D126" s="73" t="s">
        <v>509</v>
      </c>
      <c r="E126" s="75"/>
      <c r="F126" s="148"/>
      <c r="G126" s="64" t="e">
        <f>VLOOKUP($F126,'Consol Enclave Users &amp; Groups'!$C$3:$L$315,'Offense Event Matrix - WIP'!G$1,FALSE)</f>
        <v>#N/A</v>
      </c>
      <c r="H126" s="88" t="e">
        <f>VLOOKUP($F126,'Consol Enclave Users &amp; Groups'!$C$3:$L$315,'Offense Event Matrix - WIP'!H$1,FALSE)</f>
        <v>#N/A</v>
      </c>
      <c r="I126" s="89" t="e">
        <f>VLOOKUP($F126,'Consol Enclave Users &amp; Groups'!$C$3:$L$315,'Offense Event Matrix - WIP'!I$1,FALSE)</f>
        <v>#N/A</v>
      </c>
      <c r="J126" s="89" t="e">
        <f>VLOOKUP($F126,'Consol Enclave Users &amp; Groups'!$C$3:$L$315,'Offense Event Matrix - WIP'!J$1,FALSE)</f>
        <v>#N/A</v>
      </c>
      <c r="K126" s="90" t="e">
        <f>VLOOKUP($F126,'Consol Enclave Users &amp; Groups'!$C$3:$L$315,'Offense Event Matrix - WIP'!K$1,FALSE)</f>
        <v>#N/A</v>
      </c>
      <c r="L126" s="254"/>
      <c r="M126" s="46" t="s">
        <v>568</v>
      </c>
      <c r="N126" s="47"/>
      <c r="O126" s="47"/>
      <c r="P126" s="48"/>
      <c r="Q126" s="48"/>
      <c r="R126" s="47"/>
      <c r="S126" s="47"/>
      <c r="T126" s="47"/>
      <c r="U126" s="47"/>
      <c r="V126" s="47"/>
      <c r="W126" s="49"/>
      <c r="X126" s="50"/>
      <c r="Y126" s="47"/>
      <c r="Z126" s="47"/>
      <c r="AA126" s="48"/>
      <c r="AB126" s="48"/>
      <c r="AC126" s="47"/>
      <c r="AD126" s="47"/>
      <c r="AE126" s="47"/>
      <c r="AF126" s="47"/>
      <c r="AG126" s="47"/>
      <c r="AH126" s="49"/>
      <c r="AI126" s="50"/>
      <c r="AJ126" s="47"/>
      <c r="AK126" s="47"/>
      <c r="AL126" s="61" t="s">
        <v>421</v>
      </c>
      <c r="AM126" s="47"/>
      <c r="AN126" s="47"/>
      <c r="AO126" s="47"/>
      <c r="AP126" s="48"/>
      <c r="AQ126" s="47"/>
      <c r="AR126" s="47"/>
      <c r="AS126" s="47"/>
      <c r="AT126" s="49"/>
      <c r="AU126" s="50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9"/>
      <c r="BG126" s="50"/>
      <c r="BH126" s="47"/>
      <c r="BI126" s="47"/>
      <c r="BJ126" s="47"/>
      <c r="BK126" s="47"/>
      <c r="BL126" s="47"/>
      <c r="BM126" s="47"/>
      <c r="BN126" s="47"/>
      <c r="BO126" s="47"/>
      <c r="BP126" s="51"/>
      <c r="BQ126" s="50"/>
    </row>
    <row r="127" spans="2:69" ht="15.75" x14ac:dyDescent="0.25">
      <c r="B127" s="69" t="s">
        <v>442</v>
      </c>
      <c r="C127" s="71"/>
      <c r="D127" s="74" t="s">
        <v>510</v>
      </c>
      <c r="E127" s="76"/>
      <c r="F127" s="148"/>
      <c r="G127" s="64" t="e">
        <f>VLOOKUP($F127,'Consol Enclave Users &amp; Groups'!$C$3:$L$315,'Offense Event Matrix - WIP'!G$1,FALSE)</f>
        <v>#N/A</v>
      </c>
      <c r="H127" s="91" t="e">
        <f>VLOOKUP($F127,'Consol Enclave Users &amp; Groups'!$C$3:$L$315,'Offense Event Matrix - WIP'!H$1,FALSE)</f>
        <v>#N/A</v>
      </c>
      <c r="I127" s="92" t="e">
        <f>VLOOKUP($F127,'Consol Enclave Users &amp; Groups'!$C$3:$L$315,'Offense Event Matrix - WIP'!I$1,FALSE)</f>
        <v>#N/A</v>
      </c>
      <c r="J127" s="92" t="e">
        <f>VLOOKUP($F127,'Consol Enclave Users &amp; Groups'!$C$3:$L$315,'Offense Event Matrix - WIP'!J$1,FALSE)</f>
        <v>#N/A</v>
      </c>
      <c r="K127" s="93" t="e">
        <f>VLOOKUP($F127,'Consol Enclave Users &amp; Groups'!$C$3:$L$315,'Offense Event Matrix - WIP'!K$1,FALSE)</f>
        <v>#N/A</v>
      </c>
      <c r="L127" s="255"/>
      <c r="M127" s="46" t="s">
        <v>564</v>
      </c>
      <c r="N127" s="55"/>
      <c r="O127" s="49"/>
      <c r="P127" s="56"/>
      <c r="Q127" s="57"/>
      <c r="R127" s="55"/>
      <c r="S127" s="49"/>
      <c r="T127" s="55"/>
      <c r="U127" s="49"/>
      <c r="V127" s="55"/>
      <c r="W127" s="49"/>
      <c r="X127" s="50"/>
      <c r="Y127" s="55"/>
      <c r="Z127" s="49"/>
      <c r="AA127" s="56"/>
      <c r="AB127" s="57"/>
      <c r="AC127" s="55"/>
      <c r="AD127" s="49"/>
      <c r="AE127" s="55"/>
      <c r="AF127" s="49"/>
      <c r="AG127" s="55"/>
      <c r="AH127" s="49"/>
      <c r="AI127" s="50"/>
      <c r="AJ127" s="55"/>
      <c r="AK127" s="49"/>
      <c r="AL127" s="63" t="s">
        <v>421</v>
      </c>
      <c r="AM127" s="49"/>
      <c r="AN127" s="55"/>
      <c r="AO127" s="49"/>
      <c r="AP127" s="56"/>
      <c r="AQ127" s="49"/>
      <c r="AR127" s="55"/>
      <c r="AS127" s="49"/>
      <c r="AT127" s="49"/>
      <c r="AU127" s="50"/>
      <c r="AV127" s="55"/>
      <c r="AW127" s="49"/>
      <c r="AX127" s="55"/>
      <c r="AY127" s="49"/>
      <c r="AZ127" s="55"/>
      <c r="BA127" s="49"/>
      <c r="BB127" s="55"/>
      <c r="BC127" s="49"/>
      <c r="BD127" s="55"/>
      <c r="BE127" s="49"/>
      <c r="BF127" s="49"/>
      <c r="BG127" s="50"/>
      <c r="BH127" s="55"/>
      <c r="BI127" s="49"/>
      <c r="BJ127" s="55"/>
      <c r="BK127" s="49"/>
      <c r="BL127" s="55"/>
      <c r="BM127" s="49"/>
      <c r="BN127" s="55"/>
      <c r="BO127" s="49"/>
      <c r="BP127" s="51"/>
      <c r="BQ127" s="50"/>
    </row>
    <row r="128" spans="2:69" ht="15.75" x14ac:dyDescent="0.25">
      <c r="B128" s="67" t="s">
        <v>452</v>
      </c>
      <c r="C128" s="72"/>
      <c r="D128" s="72"/>
      <c r="E128" s="72"/>
      <c r="F128" s="148"/>
      <c r="G128" s="64" t="e">
        <f>VLOOKUP($F128,'Consol Enclave Users &amp; Groups'!$C$3:$L$315,'Offense Event Matrix - WIP'!G$1,FALSE)</f>
        <v>#N/A</v>
      </c>
      <c r="H128" s="85" t="e">
        <f>VLOOKUP($F128,'Consol Enclave Users &amp; Groups'!$C$3:$L$315,'Offense Event Matrix - WIP'!H$1,FALSE)</f>
        <v>#N/A</v>
      </c>
      <c r="I128" s="86" t="e">
        <f>VLOOKUP($F128,'Consol Enclave Users &amp; Groups'!$C$3:$L$315,'Offense Event Matrix - WIP'!I$1,FALSE)</f>
        <v>#N/A</v>
      </c>
      <c r="J128" s="86" t="e">
        <f>VLOOKUP($F128,'Consol Enclave Users &amp; Groups'!$C$3:$L$315,'Offense Event Matrix - WIP'!J$1,FALSE)</f>
        <v>#N/A</v>
      </c>
      <c r="K128" s="87" t="e">
        <f>VLOOKUP($F128,'Consol Enclave Users &amp; Groups'!$C$3:$L$315,'Offense Event Matrix - WIP'!K$1,FALSE)</f>
        <v>#N/A</v>
      </c>
      <c r="L128" s="253"/>
      <c r="M128" s="46"/>
      <c r="N128" s="47"/>
      <c r="O128" s="47"/>
      <c r="P128" s="48"/>
      <c r="Q128" s="48"/>
      <c r="R128" s="47"/>
      <c r="S128" s="47"/>
      <c r="T128" s="47"/>
      <c r="U128" s="47"/>
      <c r="V128" s="47"/>
      <c r="W128" s="49"/>
      <c r="X128" s="50"/>
      <c r="Y128" s="47"/>
      <c r="Z128" s="47"/>
      <c r="AA128" s="48"/>
      <c r="AB128" s="48"/>
      <c r="AC128" s="47"/>
      <c r="AD128" s="47"/>
      <c r="AE128" s="47"/>
      <c r="AF128" s="47"/>
      <c r="AG128" s="47"/>
      <c r="AH128" s="49"/>
      <c r="AI128" s="50"/>
      <c r="AJ128" s="47"/>
      <c r="AK128" s="47"/>
      <c r="AL128" s="47"/>
      <c r="AM128" s="47"/>
      <c r="AN128" s="47"/>
      <c r="AO128" s="47"/>
      <c r="AP128" s="48"/>
      <c r="AQ128" s="47"/>
      <c r="AR128" s="47"/>
      <c r="AS128" s="47"/>
      <c r="AT128" s="49"/>
      <c r="AU128" s="50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9"/>
      <c r="BG128" s="50"/>
      <c r="BH128" s="47"/>
      <c r="BI128" s="47"/>
      <c r="BJ128" s="47"/>
      <c r="BK128" s="47"/>
      <c r="BL128" s="47"/>
      <c r="BM128" s="47"/>
      <c r="BN128" s="47"/>
      <c r="BO128" s="47"/>
      <c r="BP128" s="51"/>
      <c r="BQ128" s="50"/>
    </row>
    <row r="129" spans="2:69" ht="15.75" x14ac:dyDescent="0.25">
      <c r="B129" s="68" t="s">
        <v>441</v>
      </c>
      <c r="C129" s="70"/>
      <c r="D129" s="73"/>
      <c r="E129" s="75"/>
      <c r="F129" s="148"/>
      <c r="G129" s="64" t="e">
        <f>VLOOKUP($F129,'Consol Enclave Users &amp; Groups'!$C$3:$L$315,'Offense Event Matrix - WIP'!G$1,FALSE)</f>
        <v>#N/A</v>
      </c>
      <c r="H129" s="88" t="e">
        <f>VLOOKUP($F129,'Consol Enclave Users &amp; Groups'!$C$3:$L$315,'Offense Event Matrix - WIP'!H$1,FALSE)</f>
        <v>#N/A</v>
      </c>
      <c r="I129" s="89" t="e">
        <f>VLOOKUP($F129,'Consol Enclave Users &amp; Groups'!$C$3:$L$315,'Offense Event Matrix - WIP'!I$1,FALSE)</f>
        <v>#N/A</v>
      </c>
      <c r="J129" s="89" t="e">
        <f>VLOOKUP($F129,'Consol Enclave Users &amp; Groups'!$C$3:$L$315,'Offense Event Matrix - WIP'!J$1,FALSE)</f>
        <v>#N/A</v>
      </c>
      <c r="K129" s="90" t="e">
        <f>VLOOKUP($F129,'Consol Enclave Users &amp; Groups'!$C$3:$L$315,'Offense Event Matrix - WIP'!K$1,FALSE)</f>
        <v>#N/A</v>
      </c>
      <c r="L129" s="254"/>
      <c r="M129" s="46"/>
      <c r="N129" s="55"/>
      <c r="O129" s="49"/>
      <c r="P129" s="56"/>
      <c r="Q129" s="57"/>
      <c r="R129" s="55"/>
      <c r="S129" s="49"/>
      <c r="T129" s="55"/>
      <c r="U129" s="49"/>
      <c r="V129" s="55"/>
      <c r="W129" s="49"/>
      <c r="X129" s="50"/>
      <c r="Y129" s="55"/>
      <c r="Z129" s="49"/>
      <c r="AA129" s="56"/>
      <c r="AB129" s="57"/>
      <c r="AC129" s="55"/>
      <c r="AD129" s="49"/>
      <c r="AE129" s="55"/>
      <c r="AF129" s="49"/>
      <c r="AG129" s="55"/>
      <c r="AH129" s="49"/>
      <c r="AI129" s="50"/>
      <c r="AJ129" s="55"/>
      <c r="AK129" s="49"/>
      <c r="AL129" s="55"/>
      <c r="AM129" s="49"/>
      <c r="AN129" s="55"/>
      <c r="AO129" s="49"/>
      <c r="AP129" s="56"/>
      <c r="AQ129" s="49"/>
      <c r="AR129" s="55"/>
      <c r="AS129" s="49"/>
      <c r="AT129" s="49"/>
      <c r="AU129" s="50"/>
      <c r="AV129" s="55"/>
      <c r="AW129" s="49"/>
      <c r="AX129" s="55"/>
      <c r="AY129" s="49"/>
      <c r="AZ129" s="55"/>
      <c r="BA129" s="49"/>
      <c r="BB129" s="55"/>
      <c r="BC129" s="49"/>
      <c r="BD129" s="55"/>
      <c r="BE129" s="49"/>
      <c r="BF129" s="49"/>
      <c r="BG129" s="50"/>
      <c r="BH129" s="55"/>
      <c r="BI129" s="49"/>
      <c r="BJ129" s="55"/>
      <c r="BK129" s="49"/>
      <c r="BL129" s="55"/>
      <c r="BM129" s="49"/>
      <c r="BN129" s="55"/>
      <c r="BO129" s="49"/>
      <c r="BP129" s="51"/>
      <c r="BQ129" s="50"/>
    </row>
    <row r="130" spans="2:69" ht="15.75" x14ac:dyDescent="0.25">
      <c r="B130" s="68" t="s">
        <v>432</v>
      </c>
      <c r="C130" s="70"/>
      <c r="D130" s="73"/>
      <c r="E130" s="75"/>
      <c r="F130" s="148"/>
      <c r="G130" s="64" t="e">
        <f>VLOOKUP($F130,'Consol Enclave Users &amp; Groups'!$C$3:$L$315,'Offense Event Matrix - WIP'!G$1,FALSE)</f>
        <v>#N/A</v>
      </c>
      <c r="H130" s="88" t="e">
        <f>VLOOKUP($F130,'Consol Enclave Users &amp; Groups'!$C$3:$L$315,'Offense Event Matrix - WIP'!H$1,FALSE)</f>
        <v>#N/A</v>
      </c>
      <c r="I130" s="89" t="e">
        <f>VLOOKUP($F130,'Consol Enclave Users &amp; Groups'!$C$3:$L$315,'Offense Event Matrix - WIP'!I$1,FALSE)</f>
        <v>#N/A</v>
      </c>
      <c r="J130" s="89" t="e">
        <f>VLOOKUP($F130,'Consol Enclave Users &amp; Groups'!$C$3:$L$315,'Offense Event Matrix - WIP'!J$1,FALSE)</f>
        <v>#N/A</v>
      </c>
      <c r="K130" s="90" t="e">
        <f>VLOOKUP($F130,'Consol Enclave Users &amp; Groups'!$C$3:$L$315,'Offense Event Matrix - WIP'!K$1,FALSE)</f>
        <v>#N/A</v>
      </c>
      <c r="L130" s="254"/>
      <c r="M130" s="46"/>
      <c r="N130" s="47"/>
      <c r="O130" s="47"/>
      <c r="P130" s="48"/>
      <c r="Q130" s="48"/>
      <c r="R130" s="47"/>
      <c r="S130" s="47"/>
      <c r="T130" s="47"/>
      <c r="U130" s="47"/>
      <c r="V130" s="47"/>
      <c r="W130" s="49"/>
      <c r="X130" s="50"/>
      <c r="Y130" s="47"/>
      <c r="Z130" s="47"/>
      <c r="AA130" s="48"/>
      <c r="AB130" s="48"/>
      <c r="AC130" s="47"/>
      <c r="AD130" s="47"/>
      <c r="AE130" s="47"/>
      <c r="AF130" s="47"/>
      <c r="AG130" s="47"/>
      <c r="AH130" s="49"/>
      <c r="AI130" s="50"/>
      <c r="AJ130" s="47"/>
      <c r="AK130" s="47"/>
      <c r="AL130" s="47"/>
      <c r="AM130" s="47"/>
      <c r="AN130" s="47"/>
      <c r="AO130" s="47"/>
      <c r="AP130" s="48"/>
      <c r="AQ130" s="47"/>
      <c r="AR130" s="47"/>
      <c r="AS130" s="47"/>
      <c r="AT130" s="49"/>
      <c r="AU130" s="50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9"/>
      <c r="BG130" s="50"/>
      <c r="BH130" s="47"/>
      <c r="BI130" s="47"/>
      <c r="BJ130" s="47"/>
      <c r="BK130" s="47"/>
      <c r="BL130" s="47"/>
      <c r="BM130" s="47"/>
      <c r="BN130" s="47"/>
      <c r="BO130" s="47"/>
      <c r="BP130" s="51"/>
      <c r="BQ130" s="50"/>
    </row>
    <row r="131" spans="2:69" ht="15.75" x14ac:dyDescent="0.25">
      <c r="B131" s="69" t="s">
        <v>442</v>
      </c>
      <c r="C131" s="71"/>
      <c r="D131" s="74"/>
      <c r="E131" s="76"/>
      <c r="F131" s="148"/>
      <c r="G131" s="64" t="e">
        <f>VLOOKUP($F131,'Consol Enclave Users &amp; Groups'!$C$3:$L$315,'Offense Event Matrix - WIP'!G$1,FALSE)</f>
        <v>#N/A</v>
      </c>
      <c r="H131" s="91" t="e">
        <f>VLOOKUP($F131,'Consol Enclave Users &amp; Groups'!$C$3:$L$315,'Offense Event Matrix - WIP'!H$1,FALSE)</f>
        <v>#N/A</v>
      </c>
      <c r="I131" s="92" t="e">
        <f>VLOOKUP($F131,'Consol Enclave Users &amp; Groups'!$C$3:$L$315,'Offense Event Matrix - WIP'!I$1,FALSE)</f>
        <v>#N/A</v>
      </c>
      <c r="J131" s="92" t="e">
        <f>VLOOKUP($F131,'Consol Enclave Users &amp; Groups'!$C$3:$L$315,'Offense Event Matrix - WIP'!J$1,FALSE)</f>
        <v>#N/A</v>
      </c>
      <c r="K131" s="93" t="e">
        <f>VLOOKUP($F131,'Consol Enclave Users &amp; Groups'!$C$3:$L$315,'Offense Event Matrix - WIP'!K$1,FALSE)</f>
        <v>#N/A</v>
      </c>
      <c r="L131" s="255"/>
      <c r="M131" s="46"/>
      <c r="N131" s="55"/>
      <c r="O131" s="49"/>
      <c r="P131" s="56"/>
      <c r="Q131" s="57"/>
      <c r="R131" s="55"/>
      <c r="S131" s="49"/>
      <c r="T131" s="55"/>
      <c r="U131" s="49"/>
      <c r="V131" s="55"/>
      <c r="W131" s="49"/>
      <c r="X131" s="50"/>
      <c r="Y131" s="55"/>
      <c r="Z131" s="49"/>
      <c r="AA131" s="56"/>
      <c r="AB131" s="57"/>
      <c r="AC131" s="55"/>
      <c r="AD131" s="49"/>
      <c r="AE131" s="55"/>
      <c r="AF131" s="49"/>
      <c r="AG131" s="55"/>
      <c r="AH131" s="49"/>
      <c r="AI131" s="50"/>
      <c r="AJ131" s="55"/>
      <c r="AK131" s="49"/>
      <c r="AL131" s="55"/>
      <c r="AM131" s="49"/>
      <c r="AN131" s="55"/>
      <c r="AO131" s="49"/>
      <c r="AP131" s="56"/>
      <c r="AQ131" s="49"/>
      <c r="AR131" s="55"/>
      <c r="AS131" s="49"/>
      <c r="AT131" s="49"/>
      <c r="AU131" s="50"/>
      <c r="AV131" s="55"/>
      <c r="AW131" s="49"/>
      <c r="AX131" s="55"/>
      <c r="AY131" s="49"/>
      <c r="AZ131" s="55"/>
      <c r="BA131" s="49"/>
      <c r="BB131" s="55"/>
      <c r="BC131" s="49"/>
      <c r="BD131" s="55"/>
      <c r="BE131" s="49"/>
      <c r="BF131" s="49"/>
      <c r="BG131" s="50"/>
      <c r="BH131" s="55"/>
      <c r="BI131" s="49"/>
      <c r="BJ131" s="55"/>
      <c r="BK131" s="49"/>
      <c r="BL131" s="55"/>
      <c r="BM131" s="49"/>
      <c r="BN131" s="55"/>
      <c r="BO131" s="49"/>
      <c r="BP131" s="51"/>
      <c r="BQ131" s="50"/>
    </row>
    <row r="132" spans="2:69" ht="5.0999999999999996" customHeight="1" x14ac:dyDescent="0.25"/>
    <row r="133" spans="2:69" x14ac:dyDescent="0.25">
      <c r="B133" s="98"/>
      <c r="C133" s="99"/>
      <c r="D133" s="98"/>
      <c r="E133" s="100"/>
      <c r="F133" s="101"/>
      <c r="G133" s="101"/>
      <c r="H133" s="102"/>
      <c r="I133" s="102"/>
      <c r="J133" s="102"/>
      <c r="K133" s="103"/>
      <c r="L133" s="104"/>
      <c r="M133" s="100"/>
      <c r="N133" s="98"/>
      <c r="O133" s="98"/>
      <c r="P133" s="98"/>
      <c r="Q133" s="98"/>
      <c r="R133" s="98"/>
      <c r="S133" s="98"/>
      <c r="T133" s="98"/>
      <c r="U133" s="98"/>
      <c r="V133" s="105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105"/>
      <c r="AH133" s="98"/>
      <c r="AI133" s="98"/>
      <c r="AJ133" s="98"/>
      <c r="AK133" s="98"/>
      <c r="AL133" s="98"/>
      <c r="AM133" s="98"/>
      <c r="AN133" s="98"/>
      <c r="AO133" s="98"/>
      <c r="AP133" s="98"/>
      <c r="AQ133" s="98"/>
      <c r="AR133" s="105"/>
      <c r="AS133" s="98"/>
      <c r="AT133" s="98"/>
      <c r="AU133" s="98"/>
      <c r="AV133" s="98"/>
      <c r="AW133" s="98"/>
      <c r="AX133" s="98"/>
      <c r="AY133" s="98"/>
      <c r="AZ133" s="98"/>
      <c r="BA133" s="98"/>
      <c r="BB133" s="98"/>
      <c r="BC133" s="98"/>
      <c r="BD133" s="105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100"/>
      <c r="BQ133" s="98"/>
    </row>
    <row r="134" spans="2:69" ht="5.0999999999999996" customHeight="1" x14ac:dyDescent="0.25"/>
    <row r="135" spans="2:69" ht="15.75" x14ac:dyDescent="0.25">
      <c r="B135" s="67" t="s">
        <v>432</v>
      </c>
      <c r="C135" s="72" t="s">
        <v>506</v>
      </c>
      <c r="D135" s="72" t="s">
        <v>542</v>
      </c>
      <c r="E135" s="72" t="s">
        <v>542</v>
      </c>
      <c r="F135" s="148"/>
      <c r="G135" s="64" t="s">
        <v>11</v>
      </c>
      <c r="H135" s="94" t="s">
        <v>546</v>
      </c>
      <c r="I135" s="44"/>
      <c r="J135" s="45"/>
      <c r="K135" s="82"/>
      <c r="L135" s="253" t="s">
        <v>541</v>
      </c>
      <c r="M135" s="46"/>
      <c r="N135" s="47"/>
      <c r="O135" s="47"/>
      <c r="P135" s="48"/>
      <c r="Q135" s="48"/>
      <c r="R135" s="47"/>
      <c r="S135" s="47"/>
      <c r="T135" s="47"/>
      <c r="U135" s="47"/>
      <c r="V135" s="47"/>
      <c r="W135" s="49"/>
      <c r="X135" s="50"/>
      <c r="Y135" s="47"/>
      <c r="Z135" s="47"/>
      <c r="AA135" s="48"/>
      <c r="AB135" s="48"/>
      <c r="AC135" s="158"/>
      <c r="AD135" s="47"/>
      <c r="AE135" s="47"/>
      <c r="AF135" s="47"/>
      <c r="AG135" s="47"/>
      <c r="AH135" s="49"/>
      <c r="AI135" s="50"/>
      <c r="AJ135" s="47"/>
      <c r="AK135" s="47"/>
      <c r="AL135" s="47"/>
      <c r="AM135" s="158" t="s">
        <v>421</v>
      </c>
      <c r="AN135" s="47"/>
      <c r="AO135" s="47"/>
      <c r="AP135" s="48"/>
      <c r="AQ135" s="47"/>
      <c r="AR135" s="47"/>
      <c r="AS135" s="47"/>
      <c r="AT135" s="49"/>
      <c r="AU135" s="50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9"/>
      <c r="BG135" s="50"/>
      <c r="BH135" s="47"/>
      <c r="BI135" s="47"/>
      <c r="BJ135" s="47"/>
      <c r="BK135" s="47"/>
      <c r="BL135" s="47"/>
      <c r="BM135" s="47"/>
      <c r="BN135" s="47"/>
      <c r="BO135" s="47"/>
      <c r="BP135" s="51"/>
      <c r="BQ135" s="50"/>
    </row>
    <row r="136" spans="2:69" ht="15.75" x14ac:dyDescent="0.25">
      <c r="B136" s="68" t="s">
        <v>443</v>
      </c>
      <c r="C136" s="70"/>
      <c r="D136" s="73" t="s">
        <v>543</v>
      </c>
      <c r="E136" s="73" t="s">
        <v>543</v>
      </c>
      <c r="F136" s="148"/>
      <c r="G136" s="64" t="s">
        <v>12</v>
      </c>
      <c r="H136" s="95" t="s">
        <v>546</v>
      </c>
      <c r="I136" s="53"/>
      <c r="J136" s="54"/>
      <c r="K136" s="83"/>
      <c r="L136" s="254"/>
      <c r="M136" s="46"/>
      <c r="N136" s="55"/>
      <c r="O136" s="49"/>
      <c r="P136" s="56"/>
      <c r="Q136" s="57"/>
      <c r="R136" s="55"/>
      <c r="S136" s="49"/>
      <c r="T136" s="55"/>
      <c r="U136" s="49"/>
      <c r="V136" s="55"/>
      <c r="W136" s="49"/>
      <c r="X136" s="50"/>
      <c r="Y136" s="55"/>
      <c r="Z136" s="49"/>
      <c r="AA136" s="56"/>
      <c r="AB136" s="57"/>
      <c r="AC136" s="159"/>
      <c r="AD136" s="49"/>
      <c r="AE136" s="55"/>
      <c r="AF136" s="49"/>
      <c r="AG136" s="55"/>
      <c r="AH136" s="49"/>
      <c r="AI136" s="50"/>
      <c r="AJ136" s="55"/>
      <c r="AK136" s="49"/>
      <c r="AL136" s="55"/>
      <c r="AM136" s="173" t="s">
        <v>421</v>
      </c>
      <c r="AN136" s="55"/>
      <c r="AO136" s="49"/>
      <c r="AP136" s="56"/>
      <c r="AQ136" s="49"/>
      <c r="AR136" s="55"/>
      <c r="AS136" s="49"/>
      <c r="AT136" s="49"/>
      <c r="AU136" s="50"/>
      <c r="AV136" s="55"/>
      <c r="AW136" s="49"/>
      <c r="AX136" s="55"/>
      <c r="AY136" s="49"/>
      <c r="AZ136" s="55"/>
      <c r="BA136" s="49"/>
      <c r="BB136" s="55"/>
      <c r="BC136" s="49"/>
      <c r="BD136" s="55"/>
      <c r="BE136" s="49"/>
      <c r="BF136" s="49"/>
      <c r="BG136" s="50"/>
      <c r="BH136" s="55"/>
      <c r="BI136" s="49"/>
      <c r="BJ136" s="55"/>
      <c r="BK136" s="49"/>
      <c r="BL136" s="55"/>
      <c r="BM136" s="49"/>
      <c r="BN136" s="55"/>
      <c r="BO136" s="49"/>
      <c r="BP136" s="51"/>
      <c r="BQ136" s="50"/>
    </row>
    <row r="137" spans="2:69" ht="15.75" x14ac:dyDescent="0.25">
      <c r="B137" s="68" t="s">
        <v>444</v>
      </c>
      <c r="C137" s="70"/>
      <c r="D137" s="73" t="s">
        <v>544</v>
      </c>
      <c r="E137" s="73" t="s">
        <v>544</v>
      </c>
      <c r="F137" s="148"/>
      <c r="G137" s="64" t="s">
        <v>13</v>
      </c>
      <c r="H137" s="95" t="s">
        <v>546</v>
      </c>
      <c r="I137" s="53"/>
      <c r="J137" s="54"/>
      <c r="K137" s="83"/>
      <c r="L137" s="254"/>
      <c r="M137" s="46"/>
      <c r="N137" s="47"/>
      <c r="O137" s="47"/>
      <c r="P137" s="48"/>
      <c r="Q137" s="48"/>
      <c r="R137" s="47"/>
      <c r="S137" s="47"/>
      <c r="T137" s="47"/>
      <c r="U137" s="47"/>
      <c r="V137" s="47"/>
      <c r="W137" s="49"/>
      <c r="X137" s="50"/>
      <c r="Y137" s="47"/>
      <c r="Z137" s="47"/>
      <c r="AA137" s="48"/>
      <c r="AB137" s="48"/>
      <c r="AC137" s="158"/>
      <c r="AD137" s="47"/>
      <c r="AE137" s="47"/>
      <c r="AF137" s="47"/>
      <c r="AG137" s="47"/>
      <c r="AH137" s="49"/>
      <c r="AI137" s="50"/>
      <c r="AJ137" s="47"/>
      <c r="AK137" s="47"/>
      <c r="AL137" s="47"/>
      <c r="AM137" s="158" t="s">
        <v>421</v>
      </c>
      <c r="AN137" s="47"/>
      <c r="AO137" s="47"/>
      <c r="AP137" s="48"/>
      <c r="AQ137" s="47"/>
      <c r="AR137" s="47"/>
      <c r="AS137" s="47"/>
      <c r="AT137" s="49"/>
      <c r="AU137" s="50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9"/>
      <c r="BG137" s="50"/>
      <c r="BH137" s="47"/>
      <c r="BI137" s="47"/>
      <c r="BJ137" s="47"/>
      <c r="BK137" s="47"/>
      <c r="BL137" s="47"/>
      <c r="BM137" s="47"/>
      <c r="BN137" s="47"/>
      <c r="BO137" s="47"/>
      <c r="BP137" s="51"/>
      <c r="BQ137" s="50"/>
    </row>
    <row r="138" spans="2:69" ht="15.75" x14ac:dyDescent="0.25">
      <c r="B138" s="69"/>
      <c r="C138" s="71"/>
      <c r="D138" s="74" t="s">
        <v>545</v>
      </c>
      <c r="E138" s="74" t="s">
        <v>545</v>
      </c>
      <c r="F138" s="148"/>
      <c r="G138" s="64" t="s">
        <v>14</v>
      </c>
      <c r="H138" s="96" t="s">
        <v>546</v>
      </c>
      <c r="I138" s="59"/>
      <c r="J138" s="60"/>
      <c r="K138" s="84"/>
      <c r="L138" s="255"/>
      <c r="M138" s="46"/>
      <c r="N138" s="55"/>
      <c r="O138" s="49"/>
      <c r="P138" s="56"/>
      <c r="Q138" s="57"/>
      <c r="R138" s="55"/>
      <c r="S138" s="49"/>
      <c r="T138" s="55"/>
      <c r="U138" s="49"/>
      <c r="V138" s="55"/>
      <c r="W138" s="49"/>
      <c r="X138" s="50"/>
      <c r="Y138" s="55"/>
      <c r="Z138" s="49"/>
      <c r="AA138" s="56"/>
      <c r="AB138" s="57"/>
      <c r="AC138" s="159"/>
      <c r="AD138" s="49"/>
      <c r="AE138" s="55"/>
      <c r="AF138" s="49"/>
      <c r="AG138" s="55"/>
      <c r="AH138" s="49"/>
      <c r="AI138" s="50"/>
      <c r="AJ138" s="55"/>
      <c r="AK138" s="49"/>
      <c r="AL138" s="55"/>
      <c r="AM138" s="173" t="s">
        <v>421</v>
      </c>
      <c r="AN138" s="55"/>
      <c r="AO138" s="49"/>
      <c r="AP138" s="56"/>
      <c r="AQ138" s="49"/>
      <c r="AR138" s="55"/>
      <c r="AS138" s="49"/>
      <c r="AT138" s="49"/>
      <c r="AU138" s="50"/>
      <c r="AV138" s="55"/>
      <c r="AW138" s="49"/>
      <c r="AX138" s="55"/>
      <c r="AY138" s="49"/>
      <c r="AZ138" s="55"/>
      <c r="BA138" s="49"/>
      <c r="BB138" s="55"/>
      <c r="BC138" s="49"/>
      <c r="BD138" s="55"/>
      <c r="BE138" s="49"/>
      <c r="BF138" s="49"/>
      <c r="BG138" s="50"/>
      <c r="BH138" s="55"/>
      <c r="BI138" s="49"/>
      <c r="BJ138" s="55"/>
      <c r="BK138" s="49"/>
      <c r="BL138" s="55"/>
      <c r="BM138" s="49"/>
      <c r="BN138" s="55"/>
      <c r="BO138" s="49"/>
      <c r="BP138" s="51"/>
      <c r="BQ138" s="50"/>
    </row>
    <row r="139" spans="2:69" ht="15.75" x14ac:dyDescent="0.25">
      <c r="B139" s="67" t="s">
        <v>432</v>
      </c>
      <c r="C139" s="72" t="s">
        <v>506</v>
      </c>
      <c r="D139" s="72" t="s">
        <v>507</v>
      </c>
      <c r="E139" s="72" t="s">
        <v>511</v>
      </c>
      <c r="F139" s="148" t="s">
        <v>2605</v>
      </c>
      <c r="G139" s="64" t="str">
        <f>VLOOKUP($F139,'Consol Enclave Users &amp; Groups'!$C$3:$L$315,'Offense Event Matrix - WIP'!G$1,FALSE)</f>
        <v>GranitePower.com</v>
      </c>
      <c r="H139" s="43" t="str">
        <f>VLOOKUP($F139,'Consol Enclave Users &amp; Groups'!$C$3:$L$315,'Offense Event Matrix - WIP'!H$1,FALSE)</f>
        <v>IT Admin</v>
      </c>
      <c r="I139" s="44" t="str">
        <f>VLOOKUP($F139,'Consol Enclave Users &amp; Groups'!$C$3:$L$315,'Offense Event Matrix - WIP'!I$1,FALSE)</f>
        <v>davion.bowen</v>
      </c>
      <c r="J139" s="45" t="str">
        <f>VLOOKUP($F139,'Consol Enclave Users &amp; Groups'!$C$3:$L$315,'Offense Event Matrix - WIP'!J$1,FALSE)</f>
        <v>172.18.7.2</v>
      </c>
      <c r="K139" s="82" t="str">
        <f>VLOOKUP($F139,'Consol Enclave Users &amp; Groups'!$C$3:$L$315,'Offense Event Matrix - WIP'!K$1,FALSE)</f>
        <v>it0</v>
      </c>
      <c r="L139" s="253" t="s">
        <v>556</v>
      </c>
      <c r="M139" s="46" t="s">
        <v>552</v>
      </c>
      <c r="N139" s="47"/>
      <c r="O139" s="47"/>
      <c r="P139" s="48"/>
      <c r="Q139" s="48"/>
      <c r="R139" s="47"/>
      <c r="S139" s="47"/>
      <c r="T139" s="47"/>
      <c r="U139" s="47"/>
      <c r="V139" s="47"/>
      <c r="W139" s="49"/>
      <c r="X139" s="50"/>
      <c r="Y139" s="47"/>
      <c r="Z139" s="47"/>
      <c r="AA139" s="48"/>
      <c r="AB139" s="48"/>
      <c r="AC139" s="47"/>
      <c r="AD139" s="61"/>
      <c r="AE139" s="47"/>
      <c r="AF139" s="47"/>
      <c r="AG139" s="47"/>
      <c r="AH139" s="49"/>
      <c r="AI139" s="50"/>
      <c r="AJ139" s="47"/>
      <c r="AK139" s="47"/>
      <c r="AL139" s="47"/>
      <c r="AM139" s="47"/>
      <c r="AN139" s="61" t="s">
        <v>421</v>
      </c>
      <c r="AO139" s="47"/>
      <c r="AP139" s="48"/>
      <c r="AQ139" s="47"/>
      <c r="AR139" s="47"/>
      <c r="AS139" s="47"/>
      <c r="AT139" s="49"/>
      <c r="AU139" s="50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9"/>
      <c r="BG139" s="50"/>
      <c r="BH139" s="47"/>
      <c r="BI139" s="47"/>
      <c r="BJ139" s="47"/>
      <c r="BK139" s="47"/>
      <c r="BL139" s="47"/>
      <c r="BM139" s="47"/>
      <c r="BN139" s="47"/>
      <c r="BO139" s="47"/>
      <c r="BP139" s="51"/>
      <c r="BQ139" s="50"/>
    </row>
    <row r="140" spans="2:69" ht="15.75" x14ac:dyDescent="0.25">
      <c r="B140" s="68" t="s">
        <v>443</v>
      </c>
      <c r="C140" s="70"/>
      <c r="D140" s="73" t="s">
        <v>508</v>
      </c>
      <c r="E140" s="75"/>
      <c r="F140" s="148" t="s">
        <v>2606</v>
      </c>
      <c r="G140" s="64" t="str">
        <f>VLOOKUP($F140,'Consol Enclave Users &amp; Groups'!$C$3:$L$315,'Offense Event Matrix - WIP'!G$1,FALSE)</f>
        <v>YankeeWater.com</v>
      </c>
      <c r="H140" s="52" t="str">
        <f>VLOOKUP($F140,'Consol Enclave Users &amp; Groups'!$C$3:$L$315,'Offense Event Matrix - WIP'!H$1,FALSE)</f>
        <v>IT Admin</v>
      </c>
      <c r="I140" s="53" t="str">
        <f>VLOOKUP($F140,'Consol Enclave Users &amp; Groups'!$C$3:$L$315,'Offense Event Matrix - WIP'!I$1,FALSE)</f>
        <v>hailey.freeman</v>
      </c>
      <c r="J140" s="54" t="str">
        <f>VLOOKUP($F140,'Consol Enclave Users &amp; Groups'!$C$3:$L$315,'Offense Event Matrix - WIP'!J$1,FALSE)</f>
        <v>172.16.7.2</v>
      </c>
      <c r="K140" s="83" t="str">
        <f>VLOOKUP($F140,'Consol Enclave Users &amp; Groups'!$C$3:$L$315,'Offense Event Matrix - WIP'!K$1,FALSE)</f>
        <v>it0</v>
      </c>
      <c r="L140" s="254"/>
      <c r="M140" s="46" t="s">
        <v>553</v>
      </c>
      <c r="N140" s="55"/>
      <c r="O140" s="49"/>
      <c r="P140" s="56"/>
      <c r="Q140" s="57"/>
      <c r="R140" s="55"/>
      <c r="S140" s="49"/>
      <c r="T140" s="55"/>
      <c r="U140" s="49"/>
      <c r="V140" s="55"/>
      <c r="W140" s="49"/>
      <c r="X140" s="50"/>
      <c r="Y140" s="55"/>
      <c r="Z140" s="49"/>
      <c r="AA140" s="56"/>
      <c r="AB140" s="57"/>
      <c r="AC140" s="55"/>
      <c r="AD140" s="62"/>
      <c r="AE140" s="55"/>
      <c r="AF140" s="49"/>
      <c r="AG140" s="55"/>
      <c r="AH140" s="49"/>
      <c r="AI140" s="50"/>
      <c r="AJ140" s="55"/>
      <c r="AK140" s="49"/>
      <c r="AL140" s="55"/>
      <c r="AM140" s="49"/>
      <c r="AN140" s="63" t="s">
        <v>421</v>
      </c>
      <c r="AO140" s="49"/>
      <c r="AP140" s="56"/>
      <c r="AQ140" s="49"/>
      <c r="AR140" s="55"/>
      <c r="AS140" s="49"/>
      <c r="AT140" s="49"/>
      <c r="AU140" s="50"/>
      <c r="AV140" s="55"/>
      <c r="AW140" s="49"/>
      <c r="AX140" s="55"/>
      <c r="AY140" s="49"/>
      <c r="AZ140" s="55"/>
      <c r="BA140" s="49"/>
      <c r="BB140" s="55"/>
      <c r="BC140" s="49"/>
      <c r="BD140" s="55"/>
      <c r="BE140" s="49"/>
      <c r="BF140" s="49"/>
      <c r="BG140" s="50"/>
      <c r="BH140" s="55"/>
      <c r="BI140" s="49"/>
      <c r="BJ140" s="55"/>
      <c r="BK140" s="49"/>
      <c r="BL140" s="55"/>
      <c r="BM140" s="49"/>
      <c r="BN140" s="55"/>
      <c r="BO140" s="49"/>
      <c r="BP140" s="51"/>
      <c r="BQ140" s="50"/>
    </row>
    <row r="141" spans="2:69" ht="15.75" x14ac:dyDescent="0.25">
      <c r="B141" s="68" t="s">
        <v>444</v>
      </c>
      <c r="C141" s="70"/>
      <c r="D141" s="73" t="s">
        <v>509</v>
      </c>
      <c r="E141" s="75"/>
      <c r="F141" s="148" t="s">
        <v>2607</v>
      </c>
      <c r="G141" s="64" t="str">
        <f>VLOOKUP($F141,'Consol Enclave Users &amp; Groups'!$C$3:$L$315,'Offense Event Matrix - WIP'!G$1,FALSE)</f>
        <v>StarkPower.com</v>
      </c>
      <c r="H141" s="52" t="str">
        <f>VLOOKUP($F141,'Consol Enclave Users &amp; Groups'!$C$3:$L$315,'Offense Event Matrix - WIP'!H$1,FALSE)</f>
        <v>IT Admin</v>
      </c>
      <c r="I141" s="53" t="str">
        <f>VLOOKUP($F141,'Consol Enclave Users &amp; Groups'!$C$3:$L$315,'Offense Event Matrix - WIP'!I$1,FALSE)</f>
        <v>lela.espinoza</v>
      </c>
      <c r="J141" s="54" t="str">
        <f>VLOOKUP($F141,'Consol Enclave Users &amp; Groups'!$C$3:$L$315,'Offense Event Matrix - WIP'!J$1,FALSE)</f>
        <v>172.20.7.2</v>
      </c>
      <c r="K141" s="83" t="str">
        <f>VLOOKUP($F141,'Consol Enclave Users &amp; Groups'!$C$3:$L$315,'Offense Event Matrix - WIP'!K$1,FALSE)</f>
        <v>it0</v>
      </c>
      <c r="L141" s="254"/>
      <c r="M141" s="46" t="s">
        <v>554</v>
      </c>
      <c r="N141" s="47"/>
      <c r="O141" s="47"/>
      <c r="P141" s="48"/>
      <c r="Q141" s="48"/>
      <c r="R141" s="47"/>
      <c r="S141" s="47"/>
      <c r="T141" s="47"/>
      <c r="U141" s="47"/>
      <c r="V141" s="47"/>
      <c r="W141" s="49"/>
      <c r="X141" s="50"/>
      <c r="Y141" s="47"/>
      <c r="Z141" s="47"/>
      <c r="AA141" s="48"/>
      <c r="AB141" s="48"/>
      <c r="AC141" s="47"/>
      <c r="AD141" s="61"/>
      <c r="AE141" s="47"/>
      <c r="AF141" s="47"/>
      <c r="AG141" s="47"/>
      <c r="AH141" s="49"/>
      <c r="AI141" s="50"/>
      <c r="AJ141" s="47"/>
      <c r="AK141" s="47"/>
      <c r="AL141" s="47"/>
      <c r="AM141" s="47"/>
      <c r="AN141" s="61" t="s">
        <v>421</v>
      </c>
      <c r="AO141" s="47"/>
      <c r="AP141" s="48"/>
      <c r="AQ141" s="47"/>
      <c r="AR141" s="47"/>
      <c r="AS141" s="47"/>
      <c r="AT141" s="49"/>
      <c r="AU141" s="50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9"/>
      <c r="BG141" s="50"/>
      <c r="BH141" s="47"/>
      <c r="BI141" s="47"/>
      <c r="BJ141" s="47"/>
      <c r="BK141" s="47"/>
      <c r="BL141" s="47"/>
      <c r="BM141" s="47"/>
      <c r="BN141" s="47"/>
      <c r="BO141" s="47"/>
      <c r="BP141" s="51"/>
      <c r="BQ141" s="50"/>
    </row>
    <row r="142" spans="2:69" ht="15.75" x14ac:dyDescent="0.25">
      <c r="B142" s="69"/>
      <c r="C142" s="71"/>
      <c r="D142" s="74" t="s">
        <v>510</v>
      </c>
      <c r="E142" s="76"/>
      <c r="F142" s="148" t="s">
        <v>2608</v>
      </c>
      <c r="G142" s="64" t="e">
        <f>VLOOKUP($F142,'Consol Enclave Users &amp; Groups'!$C$3:$L$315,'Offense Event Matrix - WIP'!G$1,FALSE)</f>
        <v>#N/A</v>
      </c>
      <c r="H142" s="58" t="e">
        <f>VLOOKUP($F142,'Consol Enclave Users &amp; Groups'!$C$3:$L$315,'Offense Event Matrix - WIP'!H$1,FALSE)</f>
        <v>#N/A</v>
      </c>
      <c r="I142" s="59" t="e">
        <f>VLOOKUP($F142,'Consol Enclave Users &amp; Groups'!$C$3:$L$315,'Offense Event Matrix - WIP'!I$1,FALSE)</f>
        <v>#N/A</v>
      </c>
      <c r="J142" s="60" t="e">
        <f>VLOOKUP($F142,'Consol Enclave Users &amp; Groups'!$C$3:$L$315,'Offense Event Matrix - WIP'!J$1,FALSE)</f>
        <v>#N/A</v>
      </c>
      <c r="K142" s="84" t="e">
        <f>VLOOKUP($F142,'Consol Enclave Users &amp; Groups'!$C$3:$L$315,'Offense Event Matrix - WIP'!K$1,FALSE)</f>
        <v>#N/A</v>
      </c>
      <c r="L142" s="255"/>
      <c r="M142" s="46" t="s">
        <v>555</v>
      </c>
      <c r="N142" s="55"/>
      <c r="O142" s="49"/>
      <c r="P142" s="56"/>
      <c r="Q142" s="57"/>
      <c r="R142" s="55"/>
      <c r="S142" s="49"/>
      <c r="T142" s="55"/>
      <c r="U142" s="49"/>
      <c r="V142" s="55"/>
      <c r="W142" s="49"/>
      <c r="X142" s="50"/>
      <c r="Y142" s="55"/>
      <c r="Z142" s="49"/>
      <c r="AA142" s="56"/>
      <c r="AB142" s="57"/>
      <c r="AC142" s="55"/>
      <c r="AD142" s="62"/>
      <c r="AE142" s="55"/>
      <c r="AF142" s="49"/>
      <c r="AG142" s="55"/>
      <c r="AH142" s="49"/>
      <c r="AI142" s="50"/>
      <c r="AJ142" s="55"/>
      <c r="AK142" s="49"/>
      <c r="AL142" s="55"/>
      <c r="AM142" s="49"/>
      <c r="AN142" s="63" t="s">
        <v>421</v>
      </c>
      <c r="AO142" s="49"/>
      <c r="AP142" s="56"/>
      <c r="AQ142" s="49"/>
      <c r="AR142" s="55"/>
      <c r="AS142" s="49"/>
      <c r="AT142" s="49"/>
      <c r="AU142" s="50"/>
      <c r="AV142" s="55"/>
      <c r="AW142" s="49"/>
      <c r="AX142" s="55"/>
      <c r="AY142" s="49"/>
      <c r="AZ142" s="55"/>
      <c r="BA142" s="49"/>
      <c r="BB142" s="55"/>
      <c r="BC142" s="49"/>
      <c r="BD142" s="55"/>
      <c r="BE142" s="49"/>
      <c r="BF142" s="49"/>
      <c r="BG142" s="50"/>
      <c r="BH142" s="55"/>
      <c r="BI142" s="49"/>
      <c r="BJ142" s="55"/>
      <c r="BK142" s="49"/>
      <c r="BL142" s="55"/>
      <c r="BM142" s="49"/>
      <c r="BN142" s="55"/>
      <c r="BO142" s="49"/>
      <c r="BP142" s="51"/>
      <c r="BQ142" s="50"/>
    </row>
    <row r="143" spans="2:69" ht="15.75" x14ac:dyDescent="0.25">
      <c r="B143" s="67" t="s">
        <v>432</v>
      </c>
      <c r="C143" s="178" t="s">
        <v>506</v>
      </c>
      <c r="D143" s="178" t="s">
        <v>507</v>
      </c>
      <c r="E143" s="178" t="s">
        <v>511</v>
      </c>
      <c r="F143" s="148" t="s">
        <v>2605</v>
      </c>
      <c r="G143" s="64" t="str">
        <f>VLOOKUP($F143,'Consol Enclave Users &amp; Groups'!$C$3:$L$315,'Offense Event Matrix - WIP'!G$1,FALSE)</f>
        <v>GranitePower.com</v>
      </c>
      <c r="H143" s="43" t="str">
        <f>VLOOKUP($F143,'Consol Enclave Users &amp; Groups'!$C$3:$L$315,'Offense Event Matrix - WIP'!H$1,FALSE)</f>
        <v>IT Admin</v>
      </c>
      <c r="I143" s="44" t="str">
        <f>VLOOKUP($F143,'Consol Enclave Users &amp; Groups'!$C$3:$L$315,'Offense Event Matrix - WIP'!I$1,FALSE)</f>
        <v>davion.bowen</v>
      </c>
      <c r="J143" s="45" t="str">
        <f>VLOOKUP($F143,'Consol Enclave Users &amp; Groups'!$C$3:$L$315,'Offense Event Matrix - WIP'!J$1,FALSE)</f>
        <v>172.18.7.2</v>
      </c>
      <c r="K143" s="82" t="str">
        <f>VLOOKUP($F143,'Consol Enclave Users &amp; Groups'!$C$3:$L$315,'Offense Event Matrix - WIP'!K$1,FALSE)</f>
        <v>it0</v>
      </c>
      <c r="L143" s="253" t="s">
        <v>787</v>
      </c>
      <c r="M143" s="46"/>
      <c r="N143" s="47"/>
      <c r="O143" s="47"/>
      <c r="P143" s="48"/>
      <c r="Q143" s="48"/>
      <c r="R143" s="47"/>
      <c r="S143" s="47"/>
      <c r="T143" s="47"/>
      <c r="U143" s="47"/>
      <c r="V143" s="47"/>
      <c r="W143" s="49"/>
      <c r="X143" s="50"/>
      <c r="Y143" s="47"/>
      <c r="Z143" s="47"/>
      <c r="AA143" s="48"/>
      <c r="AB143" s="48"/>
      <c r="AC143" s="47"/>
      <c r="AD143" s="47"/>
      <c r="AE143" s="47"/>
      <c r="AF143" s="47"/>
      <c r="AG143" s="47"/>
      <c r="AH143" s="49"/>
      <c r="AI143" s="50"/>
      <c r="AJ143" s="47"/>
      <c r="AK143" s="47"/>
      <c r="AL143" s="47"/>
      <c r="AM143" s="47"/>
      <c r="AN143" s="47"/>
      <c r="AO143" s="47"/>
      <c r="AP143" s="48"/>
      <c r="AQ143" s="47"/>
      <c r="AR143" s="47"/>
      <c r="AS143" s="47"/>
      <c r="AT143" s="49"/>
      <c r="AU143" s="50"/>
      <c r="AV143" s="47"/>
      <c r="AW143" s="47"/>
      <c r="AX143" s="47"/>
      <c r="AY143" s="47"/>
      <c r="AZ143" s="47" t="s">
        <v>421</v>
      </c>
      <c r="BA143" s="47"/>
      <c r="BB143" s="47"/>
      <c r="BC143" s="47"/>
      <c r="BD143" s="47"/>
      <c r="BE143" s="47"/>
      <c r="BF143" s="49"/>
      <c r="BG143" s="50"/>
      <c r="BH143" s="47"/>
      <c r="BI143" s="47"/>
      <c r="BJ143" s="47"/>
      <c r="BK143" s="47"/>
      <c r="BL143" s="47"/>
      <c r="BM143" s="47"/>
      <c r="BN143" s="47"/>
      <c r="BO143" s="47"/>
      <c r="BP143" s="51"/>
      <c r="BQ143" s="50"/>
    </row>
    <row r="144" spans="2:69" ht="15.75" x14ac:dyDescent="0.25">
      <c r="B144" s="68" t="s">
        <v>443</v>
      </c>
      <c r="C144" s="70"/>
      <c r="D144" s="184" t="s">
        <v>508</v>
      </c>
      <c r="E144" s="75"/>
      <c r="F144" s="148" t="s">
        <v>2606</v>
      </c>
      <c r="G144" s="64" t="str">
        <f>VLOOKUP($F144,'Consol Enclave Users &amp; Groups'!$C$3:$L$315,'Offense Event Matrix - WIP'!G$1,FALSE)</f>
        <v>YankeeWater.com</v>
      </c>
      <c r="H144" s="52" t="str">
        <f>VLOOKUP($F144,'Consol Enclave Users &amp; Groups'!$C$3:$L$315,'Offense Event Matrix - WIP'!H$1,FALSE)</f>
        <v>IT Admin</v>
      </c>
      <c r="I144" s="53" t="str">
        <f>VLOOKUP($F144,'Consol Enclave Users &amp; Groups'!$C$3:$L$315,'Offense Event Matrix - WIP'!I$1,FALSE)</f>
        <v>hailey.freeman</v>
      </c>
      <c r="J144" s="54" t="str">
        <f>VLOOKUP($F144,'Consol Enclave Users &amp; Groups'!$C$3:$L$315,'Offense Event Matrix - WIP'!J$1,FALSE)</f>
        <v>172.16.7.2</v>
      </c>
      <c r="K144" s="83" t="str">
        <f>VLOOKUP($F144,'Consol Enclave Users &amp; Groups'!$C$3:$L$315,'Offense Event Matrix - WIP'!K$1,FALSE)</f>
        <v>it0</v>
      </c>
      <c r="L144" s="254"/>
      <c r="M144" s="46"/>
      <c r="N144" s="55"/>
      <c r="O144" s="49"/>
      <c r="P144" s="56"/>
      <c r="Q144" s="57"/>
      <c r="R144" s="55"/>
      <c r="S144" s="49"/>
      <c r="T144" s="55"/>
      <c r="U144" s="49"/>
      <c r="V144" s="55"/>
      <c r="W144" s="49"/>
      <c r="X144" s="50"/>
      <c r="Y144" s="55"/>
      <c r="Z144" s="49"/>
      <c r="AA144" s="56"/>
      <c r="AB144" s="57"/>
      <c r="AC144" s="55"/>
      <c r="AD144" s="49"/>
      <c r="AE144" s="55"/>
      <c r="AF144" s="49"/>
      <c r="AG144" s="55"/>
      <c r="AH144" s="49"/>
      <c r="AI144" s="50"/>
      <c r="AJ144" s="55"/>
      <c r="AK144" s="49"/>
      <c r="AL144" s="55"/>
      <c r="AM144" s="49"/>
      <c r="AN144" s="55"/>
      <c r="AO144" s="49"/>
      <c r="AP144" s="56"/>
      <c r="AQ144" s="49"/>
      <c r="AR144" s="55"/>
      <c r="AS144" s="49"/>
      <c r="AT144" s="49"/>
      <c r="AU144" s="50"/>
      <c r="AV144" s="55"/>
      <c r="AW144" s="49"/>
      <c r="AX144" s="55"/>
      <c r="AY144" s="49"/>
      <c r="AZ144" s="55" t="s">
        <v>421</v>
      </c>
      <c r="BA144" s="49"/>
      <c r="BB144" s="55"/>
      <c r="BC144" s="49"/>
      <c r="BD144" s="55"/>
      <c r="BE144" s="49"/>
      <c r="BF144" s="49"/>
      <c r="BG144" s="50"/>
      <c r="BH144" s="55"/>
      <c r="BI144" s="49"/>
      <c r="BJ144" s="55"/>
      <c r="BK144" s="49"/>
      <c r="BL144" s="55"/>
      <c r="BM144" s="49"/>
      <c r="BN144" s="55"/>
      <c r="BO144" s="49"/>
      <c r="BP144" s="51"/>
      <c r="BQ144" s="50"/>
    </row>
    <row r="145" spans="2:69" ht="15.75" x14ac:dyDescent="0.25">
      <c r="B145" s="68" t="s">
        <v>444</v>
      </c>
      <c r="C145" s="70"/>
      <c r="D145" s="184" t="s">
        <v>509</v>
      </c>
      <c r="E145" s="75"/>
      <c r="F145" s="148" t="s">
        <v>2607</v>
      </c>
      <c r="G145" s="64" t="str">
        <f>VLOOKUP($F145,'Consol Enclave Users &amp; Groups'!$C$3:$L$315,'Offense Event Matrix - WIP'!G$1,FALSE)</f>
        <v>StarkPower.com</v>
      </c>
      <c r="H145" s="52" t="str">
        <f>VLOOKUP($F145,'Consol Enclave Users &amp; Groups'!$C$3:$L$315,'Offense Event Matrix - WIP'!H$1,FALSE)</f>
        <v>IT Admin</v>
      </c>
      <c r="I145" s="53" t="str">
        <f>VLOOKUP($F145,'Consol Enclave Users &amp; Groups'!$C$3:$L$315,'Offense Event Matrix - WIP'!I$1,FALSE)</f>
        <v>lela.espinoza</v>
      </c>
      <c r="J145" s="54" t="str">
        <f>VLOOKUP($F145,'Consol Enclave Users &amp; Groups'!$C$3:$L$315,'Offense Event Matrix - WIP'!J$1,FALSE)</f>
        <v>172.20.7.2</v>
      </c>
      <c r="K145" s="83" t="str">
        <f>VLOOKUP($F145,'Consol Enclave Users &amp; Groups'!$C$3:$L$315,'Offense Event Matrix - WIP'!K$1,FALSE)</f>
        <v>it0</v>
      </c>
      <c r="L145" s="254"/>
      <c r="M145" s="46"/>
      <c r="N145" s="47"/>
      <c r="O145" s="47"/>
      <c r="P145" s="48"/>
      <c r="Q145" s="48"/>
      <c r="R145" s="47"/>
      <c r="S145" s="47"/>
      <c r="T145" s="47"/>
      <c r="U145" s="47"/>
      <c r="V145" s="47"/>
      <c r="W145" s="49"/>
      <c r="X145" s="50"/>
      <c r="Y145" s="47"/>
      <c r="Z145" s="47"/>
      <c r="AA145" s="48"/>
      <c r="AB145" s="48"/>
      <c r="AC145" s="47"/>
      <c r="AD145" s="47"/>
      <c r="AE145" s="47"/>
      <c r="AF145" s="47"/>
      <c r="AG145" s="47"/>
      <c r="AH145" s="49"/>
      <c r="AI145" s="50"/>
      <c r="AJ145" s="47"/>
      <c r="AK145" s="47"/>
      <c r="AL145" s="47"/>
      <c r="AM145" s="47"/>
      <c r="AN145" s="47"/>
      <c r="AO145" s="47"/>
      <c r="AP145" s="48"/>
      <c r="AQ145" s="47"/>
      <c r="AR145" s="47"/>
      <c r="AS145" s="47"/>
      <c r="AT145" s="49"/>
      <c r="AU145" s="50"/>
      <c r="AV145" s="47"/>
      <c r="AW145" s="47"/>
      <c r="AX145" s="47"/>
      <c r="AY145" s="47"/>
      <c r="AZ145" s="47" t="s">
        <v>421</v>
      </c>
      <c r="BA145" s="47"/>
      <c r="BB145" s="47"/>
      <c r="BC145" s="47"/>
      <c r="BD145" s="47"/>
      <c r="BE145" s="47"/>
      <c r="BF145" s="49"/>
      <c r="BG145" s="50"/>
      <c r="BH145" s="47"/>
      <c r="BI145" s="47"/>
      <c r="BJ145" s="47"/>
      <c r="BK145" s="47"/>
      <c r="BL145" s="47"/>
      <c r="BM145" s="47"/>
      <c r="BN145" s="47"/>
      <c r="BO145" s="47"/>
      <c r="BP145" s="51"/>
      <c r="BQ145" s="50"/>
    </row>
    <row r="146" spans="2:69" ht="15.75" x14ac:dyDescent="0.25">
      <c r="B146" s="69"/>
      <c r="C146" s="71"/>
      <c r="D146" s="197" t="s">
        <v>510</v>
      </c>
      <c r="E146" s="76"/>
      <c r="F146" s="148" t="s">
        <v>2608</v>
      </c>
      <c r="G146" s="64" t="e">
        <f>VLOOKUP($F146,'Consol Enclave Users &amp; Groups'!$C$3:$L$315,'Offense Event Matrix - WIP'!G$1,FALSE)</f>
        <v>#N/A</v>
      </c>
      <c r="H146" s="58" t="e">
        <f>VLOOKUP($F146,'Consol Enclave Users &amp; Groups'!$C$3:$L$315,'Offense Event Matrix - WIP'!H$1,FALSE)</f>
        <v>#N/A</v>
      </c>
      <c r="I146" s="59" t="e">
        <f>VLOOKUP($F146,'Consol Enclave Users &amp; Groups'!$C$3:$L$315,'Offense Event Matrix - WIP'!I$1,FALSE)</f>
        <v>#N/A</v>
      </c>
      <c r="J146" s="60" t="e">
        <f>VLOOKUP($F146,'Consol Enclave Users &amp; Groups'!$C$3:$L$315,'Offense Event Matrix - WIP'!J$1,FALSE)</f>
        <v>#N/A</v>
      </c>
      <c r="K146" s="84" t="e">
        <f>VLOOKUP($F146,'Consol Enclave Users &amp; Groups'!$C$3:$L$315,'Offense Event Matrix - WIP'!K$1,FALSE)</f>
        <v>#N/A</v>
      </c>
      <c r="L146" s="255"/>
      <c r="M146" s="46"/>
      <c r="N146" s="55"/>
      <c r="O146" s="49"/>
      <c r="P146" s="56"/>
      <c r="Q146" s="57"/>
      <c r="R146" s="55"/>
      <c r="S146" s="49"/>
      <c r="T146" s="55"/>
      <c r="U146" s="49"/>
      <c r="V146" s="55"/>
      <c r="W146" s="49"/>
      <c r="X146" s="50"/>
      <c r="Y146" s="55"/>
      <c r="Z146" s="49"/>
      <c r="AA146" s="56"/>
      <c r="AB146" s="57"/>
      <c r="AC146" s="55"/>
      <c r="AD146" s="49"/>
      <c r="AE146" s="55"/>
      <c r="AF146" s="49"/>
      <c r="AG146" s="55"/>
      <c r="AH146" s="49"/>
      <c r="AI146" s="50"/>
      <c r="AJ146" s="55"/>
      <c r="AK146" s="49"/>
      <c r="AL146" s="55"/>
      <c r="AM146" s="49"/>
      <c r="AN146" s="55"/>
      <c r="AO146" s="49"/>
      <c r="AP146" s="56"/>
      <c r="AQ146" s="49"/>
      <c r="AR146" s="55"/>
      <c r="AS146" s="49"/>
      <c r="AT146" s="49"/>
      <c r="AU146" s="50"/>
      <c r="AV146" s="55"/>
      <c r="AW146" s="49"/>
      <c r="AX146" s="55"/>
      <c r="AY146" s="49"/>
      <c r="AZ146" s="55" t="s">
        <v>421</v>
      </c>
      <c r="BA146" s="49"/>
      <c r="BB146" s="55"/>
      <c r="BC146" s="49"/>
      <c r="BD146" s="55"/>
      <c r="BE146" s="49"/>
      <c r="BF146" s="49"/>
      <c r="BG146" s="50"/>
      <c r="BH146" s="55"/>
      <c r="BI146" s="49"/>
      <c r="BJ146" s="55"/>
      <c r="BK146" s="49"/>
      <c r="BL146" s="55"/>
      <c r="BM146" s="49"/>
      <c r="BN146" s="55"/>
      <c r="BO146" s="49"/>
      <c r="BP146" s="51"/>
      <c r="BQ146" s="50"/>
    </row>
    <row r="147" spans="2:69" ht="15.75" x14ac:dyDescent="0.25">
      <c r="B147" s="177" t="s">
        <v>432</v>
      </c>
      <c r="C147" s="178" t="s">
        <v>506</v>
      </c>
      <c r="D147" s="178" t="s">
        <v>507</v>
      </c>
      <c r="E147" s="178" t="s">
        <v>511</v>
      </c>
      <c r="F147" s="148" t="s">
        <v>2605</v>
      </c>
      <c r="G147" s="237" t="str">
        <f>VLOOKUP($F147,'Consol Enclave Users &amp; Groups'!$C$3:$L$315,'Offense Event Matrix - WIP'!G$1,FALSE)</f>
        <v>GranitePower.com</v>
      </c>
      <c r="H147" s="43" t="str">
        <f>VLOOKUP($F147,'Consol Enclave Users &amp; Groups'!$C$3:$L$315,'Offense Event Matrix - WIP'!H$1,FALSE)</f>
        <v>IT Admin</v>
      </c>
      <c r="I147" s="44" t="str">
        <f>VLOOKUP($F147,'Consol Enclave Users &amp; Groups'!$C$3:$L$315,'Offense Event Matrix - WIP'!I$1,FALSE)</f>
        <v>davion.bowen</v>
      </c>
      <c r="J147" s="45" t="str">
        <f>VLOOKUP($F147,'Consol Enclave Users &amp; Groups'!$C$3:$L$315,'Offense Event Matrix - WIP'!J$1,FALSE)</f>
        <v>172.18.7.2</v>
      </c>
      <c r="K147" s="82" t="str">
        <f>VLOOKUP($F147,'Consol Enclave Users &amp; Groups'!$C$3:$L$315,'Offense Event Matrix - WIP'!K$1,FALSE)</f>
        <v>it0</v>
      </c>
      <c r="L147" s="253" t="s">
        <v>788</v>
      </c>
      <c r="M147" s="46"/>
      <c r="N147" s="47"/>
      <c r="O147" s="47"/>
      <c r="P147" s="48"/>
      <c r="Q147" s="48"/>
      <c r="R147" s="47"/>
      <c r="S147" s="47"/>
      <c r="T147" s="47"/>
      <c r="U147" s="47"/>
      <c r="V147" s="47"/>
      <c r="W147" s="49"/>
      <c r="X147" s="50"/>
      <c r="Y147" s="47"/>
      <c r="Z147" s="47"/>
      <c r="AA147" s="48"/>
      <c r="AB147" s="48"/>
      <c r="AC147" s="47"/>
      <c r="AD147" s="47"/>
      <c r="AE147" s="47"/>
      <c r="AF147" s="47"/>
      <c r="AG147" s="47"/>
      <c r="AH147" s="49"/>
      <c r="AI147" s="50"/>
      <c r="AJ147" s="47"/>
      <c r="AK147" s="47"/>
      <c r="AL147" s="47"/>
      <c r="AM147" s="47"/>
      <c r="AN147" s="47"/>
      <c r="AO147" s="47"/>
      <c r="AP147" s="48"/>
      <c r="AQ147" s="47"/>
      <c r="AR147" s="47"/>
      <c r="AS147" s="47"/>
      <c r="AT147" s="49"/>
      <c r="AU147" s="50"/>
      <c r="AV147" s="47"/>
      <c r="AW147" s="47"/>
      <c r="AX147" s="47"/>
      <c r="AY147" s="47"/>
      <c r="AZ147" s="47"/>
      <c r="BA147" s="61" t="s">
        <v>421</v>
      </c>
      <c r="BB147" s="47"/>
      <c r="BC147" s="47"/>
      <c r="BD147" s="47"/>
      <c r="BE147" s="47"/>
      <c r="BF147" s="49"/>
      <c r="BG147" s="50"/>
      <c r="BH147" s="47"/>
      <c r="BI147" s="47"/>
      <c r="BJ147" s="47"/>
      <c r="BK147" s="47"/>
      <c r="BL147" s="47"/>
      <c r="BM147" s="47"/>
      <c r="BN147" s="47"/>
      <c r="BO147" s="47"/>
      <c r="BP147" s="51"/>
      <c r="BQ147" s="50"/>
    </row>
    <row r="148" spans="2:69" ht="15.75" x14ac:dyDescent="0.25">
      <c r="B148" s="183" t="s">
        <v>443</v>
      </c>
      <c r="C148" s="70"/>
      <c r="D148" s="184" t="s">
        <v>508</v>
      </c>
      <c r="E148" s="75"/>
      <c r="F148" s="148" t="s">
        <v>2606</v>
      </c>
      <c r="G148" s="237" t="str">
        <f>VLOOKUP($F148,'Consol Enclave Users &amp; Groups'!$C$3:$L$315,'Offense Event Matrix - WIP'!G$1,FALSE)</f>
        <v>YankeeWater.com</v>
      </c>
      <c r="H148" s="52" t="str">
        <f>VLOOKUP($F148,'Consol Enclave Users &amp; Groups'!$C$3:$L$315,'Offense Event Matrix - WIP'!H$1,FALSE)</f>
        <v>IT Admin</v>
      </c>
      <c r="I148" s="53" t="str">
        <f>VLOOKUP($F148,'Consol Enclave Users &amp; Groups'!$C$3:$L$315,'Offense Event Matrix - WIP'!I$1,FALSE)</f>
        <v>hailey.freeman</v>
      </c>
      <c r="J148" s="54" t="str">
        <f>VLOOKUP($F148,'Consol Enclave Users &amp; Groups'!$C$3:$L$315,'Offense Event Matrix - WIP'!J$1,FALSE)</f>
        <v>172.16.7.2</v>
      </c>
      <c r="K148" s="83" t="str">
        <f>VLOOKUP($F148,'Consol Enclave Users &amp; Groups'!$C$3:$L$315,'Offense Event Matrix - WIP'!K$1,FALSE)</f>
        <v>it0</v>
      </c>
      <c r="L148" s="254"/>
      <c r="M148" s="46"/>
      <c r="N148" s="55"/>
      <c r="O148" s="49"/>
      <c r="P148" s="56"/>
      <c r="Q148" s="57"/>
      <c r="R148" s="55"/>
      <c r="S148" s="49"/>
      <c r="T148" s="55"/>
      <c r="U148" s="49"/>
      <c r="V148" s="55"/>
      <c r="W148" s="49"/>
      <c r="X148" s="50"/>
      <c r="Y148" s="55"/>
      <c r="Z148" s="49"/>
      <c r="AA148" s="56"/>
      <c r="AB148" s="57"/>
      <c r="AC148" s="55"/>
      <c r="AD148" s="49"/>
      <c r="AE148" s="55"/>
      <c r="AF148" s="49"/>
      <c r="AG148" s="55"/>
      <c r="AH148" s="49"/>
      <c r="AI148" s="50"/>
      <c r="AJ148" s="55"/>
      <c r="AK148" s="49"/>
      <c r="AL148" s="55"/>
      <c r="AM148" s="49"/>
      <c r="AN148" s="55"/>
      <c r="AO148" s="49"/>
      <c r="AP148" s="56"/>
      <c r="AQ148" s="49"/>
      <c r="AR148" s="55"/>
      <c r="AS148" s="49"/>
      <c r="AT148" s="49"/>
      <c r="AU148" s="50"/>
      <c r="AV148" s="55"/>
      <c r="AW148" s="49"/>
      <c r="AX148" s="55"/>
      <c r="AY148" s="49"/>
      <c r="AZ148" s="55"/>
      <c r="BA148" s="62" t="s">
        <v>421</v>
      </c>
      <c r="BB148" s="55"/>
      <c r="BC148" s="49"/>
      <c r="BD148" s="55"/>
      <c r="BE148" s="49"/>
      <c r="BF148" s="49"/>
      <c r="BG148" s="50"/>
      <c r="BH148" s="55"/>
      <c r="BI148" s="49"/>
      <c r="BJ148" s="55"/>
      <c r="BK148" s="49"/>
      <c r="BL148" s="55"/>
      <c r="BM148" s="49"/>
      <c r="BN148" s="55"/>
      <c r="BO148" s="49"/>
      <c r="BP148" s="51"/>
      <c r="BQ148" s="50"/>
    </row>
    <row r="149" spans="2:69" ht="15.75" x14ac:dyDescent="0.25">
      <c r="B149" s="183" t="s">
        <v>444</v>
      </c>
      <c r="C149" s="70"/>
      <c r="D149" s="184" t="s">
        <v>509</v>
      </c>
      <c r="E149" s="75"/>
      <c r="F149" s="148" t="s">
        <v>2607</v>
      </c>
      <c r="G149" s="237" t="str">
        <f>VLOOKUP($F149,'Consol Enclave Users &amp; Groups'!$C$3:$L$315,'Offense Event Matrix - WIP'!G$1,FALSE)</f>
        <v>StarkPower.com</v>
      </c>
      <c r="H149" s="52" t="str">
        <f>VLOOKUP($F149,'Consol Enclave Users &amp; Groups'!$C$3:$L$315,'Offense Event Matrix - WIP'!H$1,FALSE)</f>
        <v>IT Admin</v>
      </c>
      <c r="I149" s="53" t="str">
        <f>VLOOKUP($F149,'Consol Enclave Users &amp; Groups'!$C$3:$L$315,'Offense Event Matrix - WIP'!I$1,FALSE)</f>
        <v>lela.espinoza</v>
      </c>
      <c r="J149" s="54" t="str">
        <f>VLOOKUP($F149,'Consol Enclave Users &amp; Groups'!$C$3:$L$315,'Offense Event Matrix - WIP'!J$1,FALSE)</f>
        <v>172.20.7.2</v>
      </c>
      <c r="K149" s="83" t="str">
        <f>VLOOKUP($F149,'Consol Enclave Users &amp; Groups'!$C$3:$L$315,'Offense Event Matrix - WIP'!K$1,FALSE)</f>
        <v>it0</v>
      </c>
      <c r="L149" s="254"/>
      <c r="M149" s="46"/>
      <c r="N149" s="47"/>
      <c r="O149" s="47"/>
      <c r="P149" s="48"/>
      <c r="Q149" s="48"/>
      <c r="R149" s="47"/>
      <c r="S149" s="47"/>
      <c r="T149" s="47"/>
      <c r="U149" s="47"/>
      <c r="V149" s="47"/>
      <c r="W149" s="49"/>
      <c r="X149" s="50"/>
      <c r="Y149" s="47"/>
      <c r="Z149" s="47"/>
      <c r="AA149" s="48"/>
      <c r="AB149" s="48"/>
      <c r="AC149" s="47"/>
      <c r="AD149" s="47"/>
      <c r="AE149" s="47"/>
      <c r="AF149" s="47"/>
      <c r="AG149" s="47"/>
      <c r="AH149" s="49"/>
      <c r="AI149" s="50"/>
      <c r="AJ149" s="47"/>
      <c r="AK149" s="47"/>
      <c r="AL149" s="47"/>
      <c r="AM149" s="47"/>
      <c r="AN149" s="47"/>
      <c r="AO149" s="47"/>
      <c r="AP149" s="48"/>
      <c r="AQ149" s="47"/>
      <c r="AR149" s="47"/>
      <c r="AS149" s="47"/>
      <c r="AT149" s="49"/>
      <c r="AU149" s="50"/>
      <c r="AV149" s="47"/>
      <c r="AW149" s="47"/>
      <c r="AX149" s="47"/>
      <c r="AY149" s="47"/>
      <c r="AZ149" s="47"/>
      <c r="BA149" s="61" t="s">
        <v>421</v>
      </c>
      <c r="BB149" s="47"/>
      <c r="BC149" s="47"/>
      <c r="BD149" s="47"/>
      <c r="BE149" s="47"/>
      <c r="BF149" s="49"/>
      <c r="BG149" s="50"/>
      <c r="BH149" s="47"/>
      <c r="BI149" s="47"/>
      <c r="BJ149" s="47"/>
      <c r="BK149" s="47"/>
      <c r="BL149" s="47"/>
      <c r="BM149" s="47"/>
      <c r="BN149" s="47"/>
      <c r="BO149" s="47"/>
      <c r="BP149" s="51"/>
      <c r="BQ149" s="50"/>
    </row>
    <row r="150" spans="2:69" ht="15.75" x14ac:dyDescent="0.25">
      <c r="B150" s="202"/>
      <c r="C150" s="71"/>
      <c r="D150" s="197" t="s">
        <v>510</v>
      </c>
      <c r="E150" s="76"/>
      <c r="F150" s="148" t="s">
        <v>2608</v>
      </c>
      <c r="G150" s="237" t="e">
        <f>VLOOKUP($F150,'Consol Enclave Users &amp; Groups'!$C$3:$L$315,'Offense Event Matrix - WIP'!G$1,FALSE)</f>
        <v>#N/A</v>
      </c>
      <c r="H150" s="58" t="e">
        <f>VLOOKUP($F150,'Consol Enclave Users &amp; Groups'!$C$3:$L$315,'Offense Event Matrix - WIP'!H$1,FALSE)</f>
        <v>#N/A</v>
      </c>
      <c r="I150" s="59" t="e">
        <f>VLOOKUP($F150,'Consol Enclave Users &amp; Groups'!$C$3:$L$315,'Offense Event Matrix - WIP'!I$1,FALSE)</f>
        <v>#N/A</v>
      </c>
      <c r="J150" s="60" t="e">
        <f>VLOOKUP($F150,'Consol Enclave Users &amp; Groups'!$C$3:$L$315,'Offense Event Matrix - WIP'!J$1,FALSE)</f>
        <v>#N/A</v>
      </c>
      <c r="K150" s="84" t="e">
        <f>VLOOKUP($F150,'Consol Enclave Users &amp; Groups'!$C$3:$L$315,'Offense Event Matrix - WIP'!K$1,FALSE)</f>
        <v>#N/A</v>
      </c>
      <c r="L150" s="255"/>
      <c r="M150" s="46"/>
      <c r="N150" s="55"/>
      <c r="O150" s="49"/>
      <c r="P150" s="56"/>
      <c r="Q150" s="57"/>
      <c r="R150" s="55"/>
      <c r="S150" s="49"/>
      <c r="T150" s="55"/>
      <c r="U150" s="49"/>
      <c r="V150" s="55"/>
      <c r="W150" s="49"/>
      <c r="X150" s="50"/>
      <c r="Y150" s="55"/>
      <c r="Z150" s="49"/>
      <c r="AA150" s="56"/>
      <c r="AB150" s="57"/>
      <c r="AC150" s="55"/>
      <c r="AD150" s="49"/>
      <c r="AE150" s="55"/>
      <c r="AF150" s="49"/>
      <c r="AG150" s="55"/>
      <c r="AH150" s="49"/>
      <c r="AI150" s="50"/>
      <c r="AJ150" s="55"/>
      <c r="AK150" s="49"/>
      <c r="AL150" s="55"/>
      <c r="AM150" s="49"/>
      <c r="AN150" s="55"/>
      <c r="AO150" s="49"/>
      <c r="AP150" s="56"/>
      <c r="AQ150" s="49"/>
      <c r="AR150" s="55"/>
      <c r="AS150" s="49"/>
      <c r="AT150" s="49"/>
      <c r="AU150" s="50"/>
      <c r="AV150" s="55"/>
      <c r="AW150" s="49"/>
      <c r="AX150" s="55"/>
      <c r="AY150" s="49"/>
      <c r="AZ150" s="55"/>
      <c r="BA150" s="62" t="s">
        <v>421</v>
      </c>
      <c r="BB150" s="55"/>
      <c r="BC150" s="49"/>
      <c r="BD150" s="55"/>
      <c r="BE150" s="49"/>
      <c r="BF150" s="49"/>
      <c r="BG150" s="50"/>
      <c r="BH150" s="55"/>
      <c r="BI150" s="49"/>
      <c r="BJ150" s="55"/>
      <c r="BK150" s="49"/>
      <c r="BL150" s="55"/>
      <c r="BM150" s="49"/>
      <c r="BN150" s="55"/>
      <c r="BO150" s="49"/>
      <c r="BP150" s="51"/>
      <c r="BQ150" s="50"/>
    </row>
    <row r="151" spans="2:69" ht="15.75" customHeight="1" x14ac:dyDescent="0.25">
      <c r="B151" s="177" t="s">
        <v>432</v>
      </c>
      <c r="C151" s="178" t="s">
        <v>506</v>
      </c>
      <c r="D151" s="178" t="s">
        <v>507</v>
      </c>
      <c r="E151" s="178" t="s">
        <v>511</v>
      </c>
      <c r="F151" s="148" t="s">
        <v>2605</v>
      </c>
      <c r="G151" s="237" t="str">
        <f>VLOOKUP($F151,'Consol Enclave Users &amp; Groups'!$C$3:$L$315,'Offense Event Matrix - WIP'!G$1,FALSE)</f>
        <v>GranitePower.com</v>
      </c>
      <c r="H151" s="43" t="str">
        <f>VLOOKUP($F151,'Consol Enclave Users &amp; Groups'!$C$3:$L$315,'Offense Event Matrix - WIP'!H$1,FALSE)</f>
        <v>IT Admin</v>
      </c>
      <c r="I151" s="44" t="str">
        <f>VLOOKUP($F151,'Consol Enclave Users &amp; Groups'!$C$3:$L$315,'Offense Event Matrix - WIP'!I$1,FALSE)</f>
        <v>davion.bowen</v>
      </c>
      <c r="J151" s="45" t="str">
        <f>VLOOKUP($F151,'Consol Enclave Users &amp; Groups'!$C$3:$L$315,'Offense Event Matrix - WIP'!J$1,FALSE)</f>
        <v>172.18.7.2</v>
      </c>
      <c r="K151" s="82" t="str">
        <f>VLOOKUP($F151,'Consol Enclave Users &amp; Groups'!$C$3:$L$315,'Offense Event Matrix - WIP'!K$1,FALSE)</f>
        <v>it0</v>
      </c>
      <c r="L151" s="260" t="s">
        <v>571</v>
      </c>
      <c r="M151" s="46"/>
      <c r="N151" s="47"/>
      <c r="O151" s="47"/>
      <c r="P151" s="48"/>
      <c r="Q151" s="48"/>
      <c r="R151" s="47"/>
      <c r="S151" s="47"/>
      <c r="T151" s="47"/>
      <c r="U151" s="47"/>
      <c r="V151" s="47"/>
      <c r="W151" s="49"/>
      <c r="X151" s="50"/>
      <c r="Y151" s="47"/>
      <c r="Z151" s="47"/>
      <c r="AA151" s="48"/>
      <c r="AB151" s="48"/>
      <c r="AC151" s="47"/>
      <c r="AD151" s="47"/>
      <c r="AE151" s="47"/>
      <c r="AF151" s="47"/>
      <c r="AG151" s="47"/>
      <c r="AH151" s="49"/>
      <c r="AI151" s="50"/>
      <c r="AJ151" s="47"/>
      <c r="AK151" s="47"/>
      <c r="AL151" s="47"/>
      <c r="AM151" s="47"/>
      <c r="AN151" s="47"/>
      <c r="AO151" s="47"/>
      <c r="AP151" s="48"/>
      <c r="AQ151" s="47"/>
      <c r="AR151" s="47"/>
      <c r="AS151" s="47"/>
      <c r="AT151" s="49"/>
      <c r="AU151" s="50"/>
      <c r="AV151" s="47"/>
      <c r="AW151" s="47"/>
      <c r="AX151" s="47"/>
      <c r="AY151" s="47"/>
      <c r="AZ151" s="47"/>
      <c r="BA151" s="47"/>
      <c r="BB151" s="47" t="s">
        <v>421</v>
      </c>
      <c r="BC151" s="47"/>
      <c r="BD151" s="47"/>
      <c r="BE151" s="47"/>
      <c r="BF151" s="49"/>
      <c r="BG151" s="50"/>
      <c r="BH151" s="47"/>
      <c r="BI151" s="47"/>
      <c r="BJ151" s="47"/>
      <c r="BK151" s="47"/>
      <c r="BL151" s="47"/>
      <c r="BM151" s="47"/>
      <c r="BN151" s="47"/>
      <c r="BO151" s="47"/>
      <c r="BP151" s="51"/>
      <c r="BQ151" s="50"/>
    </row>
    <row r="152" spans="2:69" ht="15.75" x14ac:dyDescent="0.25">
      <c r="B152" s="183" t="s">
        <v>443</v>
      </c>
      <c r="C152" s="70"/>
      <c r="D152" s="184" t="s">
        <v>508</v>
      </c>
      <c r="E152" s="75"/>
      <c r="F152" s="148" t="s">
        <v>2606</v>
      </c>
      <c r="G152" s="237" t="str">
        <f>VLOOKUP($F152,'Consol Enclave Users &amp; Groups'!$C$3:$L$315,'Offense Event Matrix - WIP'!G$1,FALSE)</f>
        <v>YankeeWater.com</v>
      </c>
      <c r="H152" s="52" t="str">
        <f>VLOOKUP($F152,'Consol Enclave Users &amp; Groups'!$C$3:$L$315,'Offense Event Matrix - WIP'!H$1,FALSE)</f>
        <v>IT Admin</v>
      </c>
      <c r="I152" s="53" t="str">
        <f>VLOOKUP($F152,'Consol Enclave Users &amp; Groups'!$C$3:$L$315,'Offense Event Matrix - WIP'!I$1,FALSE)</f>
        <v>hailey.freeman</v>
      </c>
      <c r="J152" s="54" t="str">
        <f>VLOOKUP($F152,'Consol Enclave Users &amp; Groups'!$C$3:$L$315,'Offense Event Matrix - WIP'!J$1,FALSE)</f>
        <v>172.16.7.2</v>
      </c>
      <c r="K152" s="83" t="str">
        <f>VLOOKUP($F152,'Consol Enclave Users &amp; Groups'!$C$3:$L$315,'Offense Event Matrix - WIP'!K$1,FALSE)</f>
        <v>it0</v>
      </c>
      <c r="L152" s="261"/>
      <c r="M152" s="46"/>
      <c r="N152" s="55"/>
      <c r="O152" s="49"/>
      <c r="P152" s="56"/>
      <c r="Q152" s="57"/>
      <c r="R152" s="55"/>
      <c r="S152" s="49"/>
      <c r="T152" s="55"/>
      <c r="U152" s="49"/>
      <c r="V152" s="55"/>
      <c r="W152" s="49"/>
      <c r="X152" s="50"/>
      <c r="Y152" s="55"/>
      <c r="Z152" s="49"/>
      <c r="AA152" s="56"/>
      <c r="AB152" s="57"/>
      <c r="AC152" s="55"/>
      <c r="AD152" s="49"/>
      <c r="AE152" s="55"/>
      <c r="AF152" s="49"/>
      <c r="AG152" s="55"/>
      <c r="AH152" s="49"/>
      <c r="AI152" s="50"/>
      <c r="AJ152" s="55"/>
      <c r="AK152" s="49"/>
      <c r="AL152" s="55"/>
      <c r="AM152" s="49"/>
      <c r="AN152" s="55"/>
      <c r="AO152" s="49"/>
      <c r="AP152" s="56"/>
      <c r="AQ152" s="49"/>
      <c r="AR152" s="55"/>
      <c r="AS152" s="49"/>
      <c r="AT152" s="49"/>
      <c r="AU152" s="50"/>
      <c r="AV152" s="55"/>
      <c r="AW152" s="49"/>
      <c r="AX152" s="55"/>
      <c r="AY152" s="49"/>
      <c r="AZ152" s="55"/>
      <c r="BA152" s="49"/>
      <c r="BB152" s="55" t="s">
        <v>421</v>
      </c>
      <c r="BC152" s="49"/>
      <c r="BD152" s="55"/>
      <c r="BE152" s="49"/>
      <c r="BF152" s="49"/>
      <c r="BG152" s="50"/>
      <c r="BH152" s="55"/>
      <c r="BI152" s="49"/>
      <c r="BJ152" s="55"/>
      <c r="BK152" s="49"/>
      <c r="BL152" s="55"/>
      <c r="BM152" s="49"/>
      <c r="BN152" s="55"/>
      <c r="BO152" s="49"/>
      <c r="BP152" s="51"/>
      <c r="BQ152" s="50"/>
    </row>
    <row r="153" spans="2:69" ht="15.75" x14ac:dyDescent="0.25">
      <c r="B153" s="183" t="s">
        <v>444</v>
      </c>
      <c r="C153" s="70"/>
      <c r="D153" s="184" t="s">
        <v>509</v>
      </c>
      <c r="E153" s="75"/>
      <c r="F153" s="148" t="s">
        <v>2607</v>
      </c>
      <c r="G153" s="237" t="str">
        <f>VLOOKUP($F153,'Consol Enclave Users &amp; Groups'!$C$3:$L$315,'Offense Event Matrix - WIP'!G$1,FALSE)</f>
        <v>StarkPower.com</v>
      </c>
      <c r="H153" s="52" t="str">
        <f>VLOOKUP($F153,'Consol Enclave Users &amp; Groups'!$C$3:$L$315,'Offense Event Matrix - WIP'!H$1,FALSE)</f>
        <v>IT Admin</v>
      </c>
      <c r="I153" s="53" t="str">
        <f>VLOOKUP($F153,'Consol Enclave Users &amp; Groups'!$C$3:$L$315,'Offense Event Matrix - WIP'!I$1,FALSE)</f>
        <v>lela.espinoza</v>
      </c>
      <c r="J153" s="54" t="str">
        <f>VLOOKUP($F153,'Consol Enclave Users &amp; Groups'!$C$3:$L$315,'Offense Event Matrix - WIP'!J$1,FALSE)</f>
        <v>172.20.7.2</v>
      </c>
      <c r="K153" s="83" t="str">
        <f>VLOOKUP($F153,'Consol Enclave Users &amp; Groups'!$C$3:$L$315,'Offense Event Matrix - WIP'!K$1,FALSE)</f>
        <v>it0</v>
      </c>
      <c r="L153" s="261"/>
      <c r="M153" s="46"/>
      <c r="N153" s="47"/>
      <c r="O153" s="47"/>
      <c r="P153" s="48"/>
      <c r="Q153" s="48"/>
      <c r="R153" s="47"/>
      <c r="S153" s="47"/>
      <c r="T153" s="47"/>
      <c r="U153" s="47"/>
      <c r="V153" s="47"/>
      <c r="W153" s="49"/>
      <c r="X153" s="50"/>
      <c r="Y153" s="47"/>
      <c r="Z153" s="47"/>
      <c r="AA153" s="48"/>
      <c r="AB153" s="48"/>
      <c r="AC153" s="47"/>
      <c r="AD153" s="47"/>
      <c r="AE153" s="47"/>
      <c r="AF153" s="47"/>
      <c r="AG153" s="47"/>
      <c r="AH153" s="49"/>
      <c r="AI153" s="50"/>
      <c r="AJ153" s="47"/>
      <c r="AK153" s="47"/>
      <c r="AL153" s="47"/>
      <c r="AM153" s="47"/>
      <c r="AN153" s="47"/>
      <c r="AO153" s="47"/>
      <c r="AP153" s="48"/>
      <c r="AQ153" s="47"/>
      <c r="AR153" s="47"/>
      <c r="AS153" s="47"/>
      <c r="AT153" s="49"/>
      <c r="AU153" s="50"/>
      <c r="AV153" s="47"/>
      <c r="AW153" s="47"/>
      <c r="AX153" s="47"/>
      <c r="AY153" s="47"/>
      <c r="AZ153" s="47"/>
      <c r="BA153" s="47"/>
      <c r="BB153" s="47" t="s">
        <v>421</v>
      </c>
      <c r="BC153" s="47"/>
      <c r="BD153" s="47"/>
      <c r="BE153" s="47"/>
      <c r="BF153" s="49"/>
      <c r="BG153" s="50"/>
      <c r="BH153" s="47"/>
      <c r="BI153" s="47"/>
      <c r="BJ153" s="47"/>
      <c r="BK153" s="47"/>
      <c r="BL153" s="47"/>
      <c r="BM153" s="47"/>
      <c r="BN153" s="47"/>
      <c r="BO153" s="47"/>
      <c r="BP153" s="51"/>
      <c r="BQ153" s="50"/>
    </row>
    <row r="154" spans="2:69" ht="15.75" x14ac:dyDescent="0.25">
      <c r="B154" s="202"/>
      <c r="C154" s="71"/>
      <c r="D154" s="197" t="s">
        <v>510</v>
      </c>
      <c r="E154" s="76"/>
      <c r="F154" s="148" t="s">
        <v>2608</v>
      </c>
      <c r="G154" s="237" t="e">
        <f>VLOOKUP($F154,'Consol Enclave Users &amp; Groups'!$C$3:$L$315,'Offense Event Matrix - WIP'!G$1,FALSE)</f>
        <v>#N/A</v>
      </c>
      <c r="H154" s="58" t="e">
        <f>VLOOKUP($F154,'Consol Enclave Users &amp; Groups'!$C$3:$L$315,'Offense Event Matrix - WIP'!H$1,FALSE)</f>
        <v>#N/A</v>
      </c>
      <c r="I154" s="59" t="e">
        <f>VLOOKUP($F154,'Consol Enclave Users &amp; Groups'!$C$3:$L$315,'Offense Event Matrix - WIP'!I$1,FALSE)</f>
        <v>#N/A</v>
      </c>
      <c r="J154" s="60" t="e">
        <f>VLOOKUP($F154,'Consol Enclave Users &amp; Groups'!$C$3:$L$315,'Offense Event Matrix - WIP'!J$1,FALSE)</f>
        <v>#N/A</v>
      </c>
      <c r="K154" s="84" t="e">
        <f>VLOOKUP($F154,'Consol Enclave Users &amp; Groups'!$C$3:$L$315,'Offense Event Matrix - WIP'!K$1,FALSE)</f>
        <v>#N/A</v>
      </c>
      <c r="L154" s="262"/>
      <c r="M154" s="46"/>
      <c r="N154" s="55"/>
      <c r="O154" s="49"/>
      <c r="P154" s="56"/>
      <c r="Q154" s="57"/>
      <c r="R154" s="55"/>
      <c r="S154" s="49"/>
      <c r="T154" s="55"/>
      <c r="U154" s="49"/>
      <c r="V154" s="55"/>
      <c r="W154" s="49"/>
      <c r="X154" s="50"/>
      <c r="Y154" s="55"/>
      <c r="Z154" s="49"/>
      <c r="AA154" s="56"/>
      <c r="AB154" s="57"/>
      <c r="AC154" s="55"/>
      <c r="AD154" s="49"/>
      <c r="AE154" s="55"/>
      <c r="AF154" s="49"/>
      <c r="AG154" s="55"/>
      <c r="AH154" s="49"/>
      <c r="AI154" s="50"/>
      <c r="AJ154" s="55"/>
      <c r="AK154" s="49"/>
      <c r="AL154" s="55"/>
      <c r="AM154" s="49"/>
      <c r="AN154" s="55"/>
      <c r="AO154" s="49"/>
      <c r="AP154" s="56"/>
      <c r="AQ154" s="49"/>
      <c r="AR154" s="55"/>
      <c r="AS154" s="49"/>
      <c r="AT154" s="49"/>
      <c r="AU154" s="50"/>
      <c r="AV154" s="55"/>
      <c r="AW154" s="49"/>
      <c r="AX154" s="55"/>
      <c r="AY154" s="49"/>
      <c r="AZ154" s="55"/>
      <c r="BA154" s="49"/>
      <c r="BB154" s="55" t="s">
        <v>421</v>
      </c>
      <c r="BC154" s="49"/>
      <c r="BD154" s="55"/>
      <c r="BE154" s="49"/>
      <c r="BF154" s="49"/>
      <c r="BG154" s="50"/>
      <c r="BH154" s="55"/>
      <c r="BI154" s="49"/>
      <c r="BJ154" s="55"/>
      <c r="BK154" s="49"/>
      <c r="BL154" s="55"/>
      <c r="BM154" s="49"/>
      <c r="BN154" s="55"/>
      <c r="BO154" s="49"/>
      <c r="BP154" s="51"/>
      <c r="BQ154" s="50"/>
    </row>
    <row r="155" spans="2:69" ht="5.0999999999999996" customHeight="1" x14ac:dyDescent="0.25">
      <c r="G155" s="78" t="e">
        <f>VLOOKUP($F155,'Consol Enclave Users &amp; Groups'!$C$3:$L$315,'Offense Event Matrix - WIP'!G$1,FALSE)</f>
        <v>#N/A</v>
      </c>
      <c r="H155" s="80" t="e">
        <f>VLOOKUP($F155,'Consol Enclave Users &amp; Groups'!$C$3:$L$315,'Offense Event Matrix - WIP'!H$1,FALSE)</f>
        <v>#N/A</v>
      </c>
      <c r="I155" s="80" t="e">
        <f>VLOOKUP($F155,'Consol Enclave Users &amp; Groups'!$C$3:$L$315,'Offense Event Matrix - WIP'!I$1,FALSE)</f>
        <v>#N/A</v>
      </c>
      <c r="J155" s="80" t="e">
        <f>VLOOKUP($F155,'Consol Enclave Users &amp; Groups'!$C$3:$L$315,'Offense Event Matrix - WIP'!J$1,FALSE)</f>
        <v>#N/A</v>
      </c>
      <c r="K155" s="81" t="e">
        <f>VLOOKUP($F155,'Consol Enclave Users &amp; Groups'!$C$3:$L$315,'Offense Event Matrix - WIP'!K$1,FALSE)</f>
        <v>#N/A</v>
      </c>
    </row>
    <row r="156" spans="2:69" x14ac:dyDescent="0.25">
      <c r="B156" s="98"/>
      <c r="C156" s="99"/>
      <c r="D156" s="98"/>
      <c r="E156" s="100"/>
      <c r="F156" s="101"/>
      <c r="G156" s="101"/>
      <c r="H156" s="102"/>
      <c r="I156" s="102"/>
      <c r="J156" s="102"/>
      <c r="K156" s="103"/>
      <c r="L156" s="104"/>
      <c r="M156" s="100"/>
      <c r="N156" s="98"/>
      <c r="O156" s="98"/>
      <c r="P156" s="98"/>
      <c r="Q156" s="98"/>
      <c r="R156" s="98"/>
      <c r="S156" s="98"/>
      <c r="T156" s="98"/>
      <c r="U156" s="98"/>
      <c r="V156" s="105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105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105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105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100"/>
      <c r="BQ156" s="98"/>
    </row>
    <row r="157" spans="2:69" ht="5.0999999999999996" customHeight="1" x14ac:dyDescent="0.25"/>
    <row r="158" spans="2:69" ht="15.75" x14ac:dyDescent="0.25">
      <c r="B158" s="67" t="s">
        <v>445</v>
      </c>
      <c r="C158" s="72"/>
      <c r="D158" s="72"/>
      <c r="E158" s="72"/>
      <c r="F158" s="148"/>
      <c r="G158" s="64"/>
      <c r="H158" s="43"/>
      <c r="I158" s="44"/>
      <c r="J158" s="45"/>
      <c r="K158" s="82"/>
      <c r="L158" s="253" t="s">
        <v>572</v>
      </c>
      <c r="M158" s="46"/>
      <c r="N158" s="47"/>
      <c r="O158" s="47"/>
      <c r="P158" s="48"/>
      <c r="Q158" s="48"/>
      <c r="R158" s="47"/>
      <c r="S158" s="47"/>
      <c r="T158" s="47"/>
      <c r="U158" s="47"/>
      <c r="V158" s="47"/>
      <c r="W158" s="49"/>
      <c r="X158" s="50"/>
      <c r="Y158" s="47"/>
      <c r="Z158" s="47"/>
      <c r="AA158" s="48"/>
      <c r="AB158" s="48"/>
      <c r="AC158" s="47"/>
      <c r="AD158" s="47"/>
      <c r="AE158" s="47"/>
      <c r="AF158" s="47"/>
      <c r="AG158" s="47"/>
      <c r="AH158" s="49"/>
      <c r="AI158" s="50"/>
      <c r="AJ158" s="47"/>
      <c r="AK158" s="47"/>
      <c r="AL158" s="47"/>
      <c r="AM158" s="47"/>
      <c r="AN158" s="47"/>
      <c r="AO158" s="47"/>
      <c r="AP158" s="48"/>
      <c r="AQ158" s="47"/>
      <c r="AR158" s="47"/>
      <c r="AS158" s="47"/>
      <c r="AT158" s="49"/>
      <c r="AU158" s="50"/>
      <c r="AV158" s="47"/>
      <c r="AW158" s="47"/>
      <c r="AX158" s="47"/>
      <c r="AY158" s="47"/>
      <c r="AZ158" s="47"/>
      <c r="BA158" s="47"/>
      <c r="BB158" s="47"/>
      <c r="BC158" s="48" t="s">
        <v>421</v>
      </c>
      <c r="BD158" s="47"/>
      <c r="BE158" s="47"/>
      <c r="BF158" s="49"/>
      <c r="BG158" s="50"/>
      <c r="BH158" s="47"/>
      <c r="BI158" s="47"/>
      <c r="BJ158" s="47"/>
      <c r="BK158" s="47"/>
      <c r="BL158" s="47"/>
      <c r="BM158" s="47"/>
      <c r="BN158" s="47"/>
      <c r="BO158" s="47"/>
      <c r="BP158" s="51"/>
      <c r="BQ158" s="50"/>
    </row>
    <row r="159" spans="2:69" ht="15.75" x14ac:dyDescent="0.25">
      <c r="B159" s="68"/>
      <c r="C159" s="70"/>
      <c r="D159" s="73"/>
      <c r="E159" s="75"/>
      <c r="F159" s="148"/>
      <c r="G159" s="64"/>
      <c r="H159" s="52"/>
      <c r="I159" s="53"/>
      <c r="J159" s="54"/>
      <c r="K159" s="83"/>
      <c r="L159" s="254"/>
      <c r="M159" s="46"/>
      <c r="N159" s="55"/>
      <c r="O159" s="49"/>
      <c r="P159" s="56"/>
      <c r="Q159" s="57"/>
      <c r="R159" s="55"/>
      <c r="S159" s="49"/>
      <c r="T159" s="55"/>
      <c r="U159" s="49"/>
      <c r="V159" s="55"/>
      <c r="W159" s="49"/>
      <c r="X159" s="50"/>
      <c r="Y159" s="55"/>
      <c r="Z159" s="49"/>
      <c r="AA159" s="56"/>
      <c r="AB159" s="57"/>
      <c r="AC159" s="55"/>
      <c r="AD159" s="49"/>
      <c r="AE159" s="55"/>
      <c r="AF159" s="49"/>
      <c r="AG159" s="55"/>
      <c r="AH159" s="49"/>
      <c r="AI159" s="50"/>
      <c r="AJ159" s="55"/>
      <c r="AK159" s="49"/>
      <c r="AL159" s="55"/>
      <c r="AM159" s="49"/>
      <c r="AN159" s="55"/>
      <c r="AO159" s="49"/>
      <c r="AP159" s="56"/>
      <c r="AQ159" s="49"/>
      <c r="AR159" s="55"/>
      <c r="AS159" s="49"/>
      <c r="AT159" s="49"/>
      <c r="AU159" s="50"/>
      <c r="AV159" s="55"/>
      <c r="AW159" s="49"/>
      <c r="AX159" s="55"/>
      <c r="AY159" s="49"/>
      <c r="AZ159" s="55"/>
      <c r="BA159" s="49"/>
      <c r="BB159" s="55"/>
      <c r="BC159" s="57" t="s">
        <v>421</v>
      </c>
      <c r="BD159" s="55"/>
      <c r="BE159" s="49"/>
      <c r="BF159" s="49"/>
      <c r="BG159" s="50"/>
      <c r="BH159" s="55"/>
      <c r="BI159" s="49"/>
      <c r="BJ159" s="55"/>
      <c r="BK159" s="49"/>
      <c r="BL159" s="55"/>
      <c r="BM159" s="49"/>
      <c r="BN159" s="55"/>
      <c r="BO159" s="49"/>
      <c r="BP159" s="51"/>
      <c r="BQ159" s="50"/>
    </row>
    <row r="160" spans="2:69" ht="15.75" x14ac:dyDescent="0.25">
      <c r="B160" s="68"/>
      <c r="C160" s="70"/>
      <c r="D160" s="73"/>
      <c r="E160" s="75"/>
      <c r="F160" s="148"/>
      <c r="G160" s="64"/>
      <c r="H160" s="52"/>
      <c r="I160" s="53"/>
      <c r="J160" s="54"/>
      <c r="K160" s="83"/>
      <c r="L160" s="254"/>
      <c r="M160" s="46"/>
      <c r="N160" s="47"/>
      <c r="O160" s="47"/>
      <c r="P160" s="48"/>
      <c r="Q160" s="48"/>
      <c r="R160" s="47"/>
      <c r="S160" s="47"/>
      <c r="T160" s="47"/>
      <c r="U160" s="47"/>
      <c r="V160" s="47"/>
      <c r="W160" s="49"/>
      <c r="X160" s="50"/>
      <c r="Y160" s="47"/>
      <c r="Z160" s="47"/>
      <c r="AA160" s="48"/>
      <c r="AB160" s="48"/>
      <c r="AC160" s="47"/>
      <c r="AD160" s="47"/>
      <c r="AE160" s="47"/>
      <c r="AF160" s="47"/>
      <c r="AG160" s="47"/>
      <c r="AH160" s="49"/>
      <c r="AI160" s="50"/>
      <c r="AJ160" s="47"/>
      <c r="AK160" s="47"/>
      <c r="AL160" s="47"/>
      <c r="AM160" s="47"/>
      <c r="AN160" s="47"/>
      <c r="AO160" s="47"/>
      <c r="AP160" s="48"/>
      <c r="AQ160" s="47"/>
      <c r="AR160" s="47"/>
      <c r="AS160" s="47"/>
      <c r="AT160" s="49"/>
      <c r="AU160" s="50"/>
      <c r="AV160" s="47"/>
      <c r="AW160" s="47"/>
      <c r="AX160" s="47"/>
      <c r="AY160" s="47"/>
      <c r="AZ160" s="47"/>
      <c r="BA160" s="47"/>
      <c r="BB160" s="47"/>
      <c r="BC160" s="48" t="s">
        <v>421</v>
      </c>
      <c r="BD160" s="47"/>
      <c r="BE160" s="47"/>
      <c r="BF160" s="49"/>
      <c r="BG160" s="50"/>
      <c r="BH160" s="47"/>
      <c r="BI160" s="47"/>
      <c r="BJ160" s="47"/>
      <c r="BK160" s="47"/>
      <c r="BL160" s="47"/>
      <c r="BM160" s="47"/>
      <c r="BN160" s="47"/>
      <c r="BO160" s="47"/>
      <c r="BP160" s="51"/>
      <c r="BQ160" s="50"/>
    </row>
    <row r="161" spans="2:69" ht="15.75" x14ac:dyDescent="0.25">
      <c r="B161" s="69"/>
      <c r="C161" s="71"/>
      <c r="D161" s="74"/>
      <c r="E161" s="76"/>
      <c r="F161" s="148"/>
      <c r="G161" s="64"/>
      <c r="H161" s="58"/>
      <c r="I161" s="59"/>
      <c r="J161" s="60"/>
      <c r="K161" s="84"/>
      <c r="L161" s="255"/>
      <c r="M161" s="46"/>
      <c r="N161" s="55"/>
      <c r="O161" s="49"/>
      <c r="P161" s="56"/>
      <c r="Q161" s="57"/>
      <c r="R161" s="55"/>
      <c r="S161" s="49"/>
      <c r="T161" s="55"/>
      <c r="U161" s="49"/>
      <c r="V161" s="55"/>
      <c r="W161" s="49"/>
      <c r="X161" s="50"/>
      <c r="Y161" s="55"/>
      <c r="Z161" s="49"/>
      <c r="AA161" s="56"/>
      <c r="AB161" s="57"/>
      <c r="AC161" s="55"/>
      <c r="AD161" s="49"/>
      <c r="AE161" s="55"/>
      <c r="AF161" s="49"/>
      <c r="AG161" s="55"/>
      <c r="AH161" s="49"/>
      <c r="AI161" s="50"/>
      <c r="AJ161" s="55"/>
      <c r="AK161" s="49"/>
      <c r="AL161" s="55"/>
      <c r="AM161" s="49"/>
      <c r="AN161" s="55"/>
      <c r="AO161" s="49"/>
      <c r="AP161" s="56"/>
      <c r="AQ161" s="49"/>
      <c r="AR161" s="55"/>
      <c r="AS161" s="49"/>
      <c r="AT161" s="49"/>
      <c r="AU161" s="50"/>
      <c r="AV161" s="55"/>
      <c r="AW161" s="49"/>
      <c r="AX161" s="55"/>
      <c r="AY161" s="49"/>
      <c r="AZ161" s="55"/>
      <c r="BA161" s="49"/>
      <c r="BB161" s="55"/>
      <c r="BC161" s="57" t="s">
        <v>421</v>
      </c>
      <c r="BD161" s="55"/>
      <c r="BE161" s="49"/>
      <c r="BF161" s="49"/>
      <c r="BG161" s="50"/>
      <c r="BH161" s="55"/>
      <c r="BI161" s="49"/>
      <c r="BJ161" s="55"/>
      <c r="BK161" s="49"/>
      <c r="BL161" s="55"/>
      <c r="BM161" s="49"/>
      <c r="BN161" s="55"/>
      <c r="BO161" s="49"/>
      <c r="BP161" s="51"/>
      <c r="BQ161" s="50"/>
    </row>
  </sheetData>
  <mergeCells count="27">
    <mergeCell ref="L158:L161"/>
    <mergeCell ref="L19:L22"/>
    <mergeCell ref="L49:L52"/>
    <mergeCell ref="L112:L115"/>
    <mergeCell ref="L45:L48"/>
    <mergeCell ref="L108:L111"/>
    <mergeCell ref="L53:L56"/>
    <mergeCell ref="L93:L96"/>
    <mergeCell ref="L101:L104"/>
    <mergeCell ref="L116:L119"/>
    <mergeCell ref="L120:L123"/>
    <mergeCell ref="L151:L154"/>
    <mergeCell ref="L97:L100"/>
    <mergeCell ref="L31:L34"/>
    <mergeCell ref="L124:L127"/>
    <mergeCell ref="L128:L131"/>
    <mergeCell ref="L4:L5"/>
    <mergeCell ref="L7:L10"/>
    <mergeCell ref="L23:L26"/>
    <mergeCell ref="L27:L30"/>
    <mergeCell ref="L11:L14"/>
    <mergeCell ref="L15:L18"/>
    <mergeCell ref="L139:L142"/>
    <mergeCell ref="L143:L146"/>
    <mergeCell ref="L147:L150"/>
    <mergeCell ref="L41:L44"/>
    <mergeCell ref="L135:L138"/>
  </mergeCells>
  <conditionalFormatting sqref="G1:G14 G105:G107 G41:G44 G158:G1048576">
    <cfRule type="cellIs" dxfId="235" priority="245" operator="equal">
      <formula>"pinegas.com"</formula>
    </cfRule>
    <cfRule type="cellIs" dxfId="234" priority="246" operator="equal">
      <formula>"starkpower.com"</formula>
    </cfRule>
    <cfRule type="cellIs" dxfId="233" priority="247" operator="equal">
      <formula>"yankeewater.com"</formula>
    </cfRule>
    <cfRule type="cellIs" dxfId="232" priority="248" operator="equal">
      <formula>"granitepower.com"</formula>
    </cfRule>
  </conditionalFormatting>
  <conditionalFormatting sqref="G15:G18">
    <cfRule type="cellIs" dxfId="231" priority="241" operator="equal">
      <formula>"pinegas.com"</formula>
    </cfRule>
    <cfRule type="cellIs" dxfId="230" priority="242" operator="equal">
      <formula>"starkpower.com"</formula>
    </cfRule>
    <cfRule type="cellIs" dxfId="229" priority="243" operator="equal">
      <formula>"yankeewater.com"</formula>
    </cfRule>
    <cfRule type="cellIs" dxfId="228" priority="244" operator="equal">
      <formula>"granitepower.com"</formula>
    </cfRule>
  </conditionalFormatting>
  <conditionalFormatting sqref="G19:G22">
    <cfRule type="cellIs" dxfId="227" priority="237" operator="equal">
      <formula>"pinegas.com"</formula>
    </cfRule>
    <cfRule type="cellIs" dxfId="226" priority="238" operator="equal">
      <formula>"starkpower.com"</formula>
    </cfRule>
    <cfRule type="cellIs" dxfId="225" priority="239" operator="equal">
      <formula>"yankeewater.com"</formula>
    </cfRule>
    <cfRule type="cellIs" dxfId="224" priority="240" operator="equal">
      <formula>"granitepower.com"</formula>
    </cfRule>
  </conditionalFormatting>
  <conditionalFormatting sqref="G47:G48">
    <cfRule type="cellIs" dxfId="223" priority="205" operator="equal">
      <formula>"pinegas.com"</formula>
    </cfRule>
    <cfRule type="cellIs" dxfId="222" priority="206" operator="equal">
      <formula>"starkpower.com"</formula>
    </cfRule>
    <cfRule type="cellIs" dxfId="221" priority="207" operator="equal">
      <formula>"yankeewater.com"</formula>
    </cfRule>
    <cfRule type="cellIs" dxfId="220" priority="208" operator="equal">
      <formula>"granitepower.com"</formula>
    </cfRule>
  </conditionalFormatting>
  <conditionalFormatting sqref="G41:G42 G51:G52">
    <cfRule type="cellIs" dxfId="219" priority="229" operator="equal">
      <formula>"pinegas.com"</formula>
    </cfRule>
    <cfRule type="cellIs" dxfId="218" priority="230" operator="equal">
      <formula>"starkpower.com"</formula>
    </cfRule>
    <cfRule type="cellIs" dxfId="217" priority="231" operator="equal">
      <formula>"yankeewater.com"</formula>
    </cfRule>
    <cfRule type="cellIs" dxfId="216" priority="232" operator="equal">
      <formula>"granitepower.com"</formula>
    </cfRule>
  </conditionalFormatting>
  <conditionalFormatting sqref="G43:G44">
    <cfRule type="cellIs" dxfId="215" priority="225" operator="equal">
      <formula>"pinegas.com"</formula>
    </cfRule>
    <cfRule type="cellIs" dxfId="214" priority="226" operator="equal">
      <formula>"starkpower.com"</formula>
    </cfRule>
    <cfRule type="cellIs" dxfId="213" priority="227" operator="equal">
      <formula>"yankeewater.com"</formula>
    </cfRule>
    <cfRule type="cellIs" dxfId="212" priority="228" operator="equal">
      <formula>"granitepower.com"</formula>
    </cfRule>
  </conditionalFormatting>
  <conditionalFormatting sqref="G49:G50">
    <cfRule type="cellIs" dxfId="211" priority="221" operator="equal">
      <formula>"pinegas.com"</formula>
    </cfRule>
    <cfRule type="cellIs" dxfId="210" priority="222" operator="equal">
      <formula>"starkpower.com"</formula>
    </cfRule>
    <cfRule type="cellIs" dxfId="209" priority="223" operator="equal">
      <formula>"yankeewater.com"</formula>
    </cfRule>
    <cfRule type="cellIs" dxfId="208" priority="224" operator="equal">
      <formula>"granitepower.com"</formula>
    </cfRule>
  </conditionalFormatting>
  <conditionalFormatting sqref="G108:G111">
    <cfRule type="cellIs" dxfId="207" priority="217" operator="equal">
      <formula>"pinegas.com"</formula>
    </cfRule>
    <cfRule type="cellIs" dxfId="206" priority="218" operator="equal">
      <formula>"starkpower.com"</formula>
    </cfRule>
    <cfRule type="cellIs" dxfId="205" priority="219" operator="equal">
      <formula>"yankeewater.com"</formula>
    </cfRule>
    <cfRule type="cellIs" dxfId="204" priority="220" operator="equal">
      <formula>"granitepower.com"</formula>
    </cfRule>
  </conditionalFormatting>
  <conditionalFormatting sqref="G112:G115">
    <cfRule type="cellIs" dxfId="203" priority="213" operator="equal">
      <formula>"pinegas.com"</formula>
    </cfRule>
    <cfRule type="cellIs" dxfId="202" priority="214" operator="equal">
      <formula>"starkpower.com"</formula>
    </cfRule>
    <cfRule type="cellIs" dxfId="201" priority="215" operator="equal">
      <formula>"yankeewater.com"</formula>
    </cfRule>
    <cfRule type="cellIs" dxfId="200" priority="216" operator="equal">
      <formula>"granitepower.com"</formula>
    </cfRule>
  </conditionalFormatting>
  <conditionalFormatting sqref="G45:G46">
    <cfRule type="cellIs" dxfId="199" priority="209" operator="equal">
      <formula>"pinegas.com"</formula>
    </cfRule>
    <cfRule type="cellIs" dxfId="198" priority="210" operator="equal">
      <formula>"starkpower.com"</formula>
    </cfRule>
    <cfRule type="cellIs" dxfId="197" priority="211" operator="equal">
      <formula>"yankeewater.com"</formula>
    </cfRule>
    <cfRule type="cellIs" dxfId="196" priority="212" operator="equal">
      <formula>"granitepower.com"</formula>
    </cfRule>
  </conditionalFormatting>
  <conditionalFormatting sqref="G23:G26">
    <cfRule type="cellIs" dxfId="195" priority="201" operator="equal">
      <formula>"pinegas.com"</formula>
    </cfRule>
    <cfRule type="cellIs" dxfId="194" priority="202" operator="equal">
      <formula>"starkpower.com"</formula>
    </cfRule>
    <cfRule type="cellIs" dxfId="193" priority="203" operator="equal">
      <formula>"yankeewater.com"</formula>
    </cfRule>
    <cfRule type="cellIs" dxfId="192" priority="204" operator="equal">
      <formula>"granitepower.com"</formula>
    </cfRule>
  </conditionalFormatting>
  <conditionalFormatting sqref="G27:G30">
    <cfRule type="cellIs" dxfId="191" priority="197" operator="equal">
      <formula>"pinegas.com"</formula>
    </cfRule>
    <cfRule type="cellIs" dxfId="190" priority="198" operator="equal">
      <formula>"starkpower.com"</formula>
    </cfRule>
    <cfRule type="cellIs" dxfId="189" priority="199" operator="equal">
      <formula>"yankeewater.com"</formula>
    </cfRule>
    <cfRule type="cellIs" dxfId="188" priority="200" operator="equal">
      <formula>"granitepower.com"</formula>
    </cfRule>
  </conditionalFormatting>
  <conditionalFormatting sqref="G53:G62">
    <cfRule type="cellIs" dxfId="187" priority="185" operator="equal">
      <formula>"pinegas.com"</formula>
    </cfRule>
    <cfRule type="cellIs" dxfId="186" priority="186" operator="equal">
      <formula>"starkpower.com"</formula>
    </cfRule>
    <cfRule type="cellIs" dxfId="185" priority="187" operator="equal">
      <formula>"yankeewater.com"</formula>
    </cfRule>
    <cfRule type="cellIs" dxfId="184" priority="188" operator="equal">
      <formula>"granitepower.com"</formula>
    </cfRule>
  </conditionalFormatting>
  <conditionalFormatting sqref="G93:G96">
    <cfRule type="cellIs" dxfId="183" priority="181" operator="equal">
      <formula>"pinegas.com"</formula>
    </cfRule>
    <cfRule type="cellIs" dxfId="182" priority="182" operator="equal">
      <formula>"starkpower.com"</formula>
    </cfRule>
    <cfRule type="cellIs" dxfId="181" priority="183" operator="equal">
      <formula>"yankeewater.com"</formula>
    </cfRule>
    <cfRule type="cellIs" dxfId="180" priority="184" operator="equal">
      <formula>"granitepower.com"</formula>
    </cfRule>
  </conditionalFormatting>
  <conditionalFormatting sqref="G101:G104">
    <cfRule type="cellIs" dxfId="179" priority="177" operator="equal">
      <formula>"pinegas.com"</formula>
    </cfRule>
    <cfRule type="cellIs" dxfId="178" priority="178" operator="equal">
      <formula>"starkpower.com"</formula>
    </cfRule>
    <cfRule type="cellIs" dxfId="177" priority="179" operator="equal">
      <formula>"yankeewater.com"</formula>
    </cfRule>
    <cfRule type="cellIs" dxfId="176" priority="180" operator="equal">
      <formula>"granitepower.com"</formula>
    </cfRule>
  </conditionalFormatting>
  <conditionalFormatting sqref="G116:G119">
    <cfRule type="cellIs" dxfId="175" priority="173" operator="equal">
      <formula>"pinegas.com"</formula>
    </cfRule>
    <cfRule type="cellIs" dxfId="174" priority="174" operator="equal">
      <formula>"starkpower.com"</formula>
    </cfRule>
    <cfRule type="cellIs" dxfId="173" priority="175" operator="equal">
      <formula>"yankeewater.com"</formula>
    </cfRule>
    <cfRule type="cellIs" dxfId="172" priority="176" operator="equal">
      <formula>"granitepower.com"</formula>
    </cfRule>
  </conditionalFormatting>
  <conditionalFormatting sqref="G120:G123">
    <cfRule type="cellIs" dxfId="171" priority="169" operator="equal">
      <formula>"pinegas.com"</formula>
    </cfRule>
    <cfRule type="cellIs" dxfId="170" priority="170" operator="equal">
      <formula>"starkpower.com"</formula>
    </cfRule>
    <cfRule type="cellIs" dxfId="169" priority="171" operator="equal">
      <formula>"yankeewater.com"</formula>
    </cfRule>
    <cfRule type="cellIs" dxfId="168" priority="172" operator="equal">
      <formula>"granitepower.com"</formula>
    </cfRule>
  </conditionalFormatting>
  <conditionalFormatting sqref="G124:G127">
    <cfRule type="cellIs" dxfId="167" priority="165" operator="equal">
      <formula>"pinegas.com"</formula>
    </cfRule>
    <cfRule type="cellIs" dxfId="166" priority="166" operator="equal">
      <formula>"starkpower.com"</formula>
    </cfRule>
    <cfRule type="cellIs" dxfId="165" priority="167" operator="equal">
      <formula>"yankeewater.com"</formula>
    </cfRule>
    <cfRule type="cellIs" dxfId="164" priority="168" operator="equal">
      <formula>"granitepower.com"</formula>
    </cfRule>
  </conditionalFormatting>
  <conditionalFormatting sqref="G128:G131">
    <cfRule type="cellIs" dxfId="163" priority="161" operator="equal">
      <formula>"pinegas.com"</formula>
    </cfRule>
    <cfRule type="cellIs" dxfId="162" priority="162" operator="equal">
      <formula>"starkpower.com"</formula>
    </cfRule>
    <cfRule type="cellIs" dxfId="161" priority="163" operator="equal">
      <formula>"yankeewater.com"</formula>
    </cfRule>
    <cfRule type="cellIs" dxfId="160" priority="164" operator="equal">
      <formula>"granitepower.com"</formula>
    </cfRule>
  </conditionalFormatting>
  <conditionalFormatting sqref="G35:G40">
    <cfRule type="cellIs" dxfId="159" priority="157" operator="equal">
      <formula>"pinegas.com"</formula>
    </cfRule>
    <cfRule type="cellIs" dxfId="158" priority="158" operator="equal">
      <formula>"starkpower.com"</formula>
    </cfRule>
    <cfRule type="cellIs" dxfId="157" priority="159" operator="equal">
      <formula>"yankeewater.com"</formula>
    </cfRule>
    <cfRule type="cellIs" dxfId="156" priority="160" operator="equal">
      <formula>"granitepower.com"</formula>
    </cfRule>
  </conditionalFormatting>
  <conditionalFormatting sqref="G132:G134">
    <cfRule type="cellIs" dxfId="155" priority="153" operator="equal">
      <formula>"pinegas.com"</formula>
    </cfRule>
    <cfRule type="cellIs" dxfId="154" priority="154" operator="equal">
      <formula>"starkpower.com"</formula>
    </cfRule>
    <cfRule type="cellIs" dxfId="153" priority="155" operator="equal">
      <formula>"yankeewater.com"</formula>
    </cfRule>
    <cfRule type="cellIs" dxfId="152" priority="156" operator="equal">
      <formula>"granitepower.com"</formula>
    </cfRule>
  </conditionalFormatting>
  <conditionalFormatting sqref="G139:G142">
    <cfRule type="cellIs" dxfId="151" priority="149" operator="equal">
      <formula>"pinegas.com"</formula>
    </cfRule>
    <cfRule type="cellIs" dxfId="150" priority="150" operator="equal">
      <formula>"starkpower.com"</formula>
    </cfRule>
    <cfRule type="cellIs" dxfId="149" priority="151" operator="equal">
      <formula>"yankeewater.com"</formula>
    </cfRule>
    <cfRule type="cellIs" dxfId="148" priority="152" operator="equal">
      <formula>"granitepower.com"</formula>
    </cfRule>
  </conditionalFormatting>
  <conditionalFormatting sqref="G143:G146">
    <cfRule type="cellIs" dxfId="147" priority="145" operator="equal">
      <formula>"pinegas.com"</formula>
    </cfRule>
    <cfRule type="cellIs" dxfId="146" priority="146" operator="equal">
      <formula>"starkpower.com"</formula>
    </cfRule>
    <cfRule type="cellIs" dxfId="145" priority="147" operator="equal">
      <formula>"yankeewater.com"</formula>
    </cfRule>
    <cfRule type="cellIs" dxfId="144" priority="148" operator="equal">
      <formula>"granitepower.com"</formula>
    </cfRule>
  </conditionalFormatting>
  <conditionalFormatting sqref="G147:G150">
    <cfRule type="cellIs" dxfId="143" priority="141" operator="equal">
      <formula>"pinegas.com"</formula>
    </cfRule>
    <cfRule type="cellIs" dxfId="142" priority="142" operator="equal">
      <formula>"starkpower.com"</formula>
    </cfRule>
    <cfRule type="cellIs" dxfId="141" priority="143" operator="equal">
      <formula>"yankeewater.com"</formula>
    </cfRule>
    <cfRule type="cellIs" dxfId="140" priority="144" operator="equal">
      <formula>"granitepower.com"</formula>
    </cfRule>
  </conditionalFormatting>
  <conditionalFormatting sqref="G151:G154">
    <cfRule type="cellIs" dxfId="139" priority="137" operator="equal">
      <formula>"pinegas.com"</formula>
    </cfRule>
    <cfRule type="cellIs" dxfId="138" priority="138" operator="equal">
      <formula>"starkpower.com"</formula>
    </cfRule>
    <cfRule type="cellIs" dxfId="137" priority="139" operator="equal">
      <formula>"yankeewater.com"</formula>
    </cfRule>
    <cfRule type="cellIs" dxfId="136" priority="140" operator="equal">
      <formula>"granitepower.com"</formula>
    </cfRule>
  </conditionalFormatting>
  <conditionalFormatting sqref="G155:G157">
    <cfRule type="cellIs" dxfId="135" priority="133" operator="equal">
      <formula>"pinegas.com"</formula>
    </cfRule>
    <cfRule type="cellIs" dxfId="134" priority="134" operator="equal">
      <formula>"starkpower.com"</formula>
    </cfRule>
    <cfRule type="cellIs" dxfId="133" priority="135" operator="equal">
      <formula>"yankeewater.com"</formula>
    </cfRule>
    <cfRule type="cellIs" dxfId="132" priority="136" operator="equal">
      <formula>"granitepower.com"</formula>
    </cfRule>
  </conditionalFormatting>
  <conditionalFormatting sqref="G137:G138">
    <cfRule type="cellIs" dxfId="131" priority="125" operator="equal">
      <formula>"pinegas.com"</formula>
    </cfRule>
    <cfRule type="cellIs" dxfId="130" priority="126" operator="equal">
      <formula>"starkpower.com"</formula>
    </cfRule>
    <cfRule type="cellIs" dxfId="129" priority="127" operator="equal">
      <formula>"yankeewater.com"</formula>
    </cfRule>
    <cfRule type="cellIs" dxfId="128" priority="128" operator="equal">
      <formula>"granitepower.com"</formula>
    </cfRule>
  </conditionalFormatting>
  <conditionalFormatting sqref="G135:G136">
    <cfRule type="cellIs" dxfId="127" priority="129" operator="equal">
      <formula>"pinegas.com"</formula>
    </cfRule>
    <cfRule type="cellIs" dxfId="126" priority="130" operator="equal">
      <formula>"starkpower.com"</formula>
    </cfRule>
    <cfRule type="cellIs" dxfId="125" priority="131" operator="equal">
      <formula>"yankeewater.com"</formula>
    </cfRule>
    <cfRule type="cellIs" dxfId="124" priority="132" operator="equal">
      <formula>"granitepower.com"</formula>
    </cfRule>
  </conditionalFormatting>
  <conditionalFormatting sqref="G97:G100">
    <cfRule type="cellIs" dxfId="123" priority="121" operator="equal">
      <formula>"pinegas.com"</formula>
    </cfRule>
    <cfRule type="cellIs" dxfId="122" priority="122" operator="equal">
      <formula>"starkpower.com"</formula>
    </cfRule>
    <cfRule type="cellIs" dxfId="121" priority="123" operator="equal">
      <formula>"yankeewater.com"</formula>
    </cfRule>
    <cfRule type="cellIs" dxfId="120" priority="124" operator="equal">
      <formula>"granitepower.com"</formula>
    </cfRule>
  </conditionalFormatting>
  <conditionalFormatting sqref="G31:G34">
    <cfRule type="cellIs" dxfId="119" priority="117" operator="equal">
      <formula>"pinegas.com"</formula>
    </cfRule>
    <cfRule type="cellIs" dxfId="118" priority="118" operator="equal">
      <formula>"starkpower.com"</formula>
    </cfRule>
    <cfRule type="cellIs" dxfId="117" priority="119" operator="equal">
      <formula>"yankeewater.com"</formula>
    </cfRule>
    <cfRule type="cellIs" dxfId="116" priority="120" operator="equal">
      <formula>"granitepower.com"</formula>
    </cfRule>
  </conditionalFormatting>
  <conditionalFormatting sqref="G57">
    <cfRule type="cellIs" dxfId="115" priority="113" operator="equal">
      <formula>"pinegas.com"</formula>
    </cfRule>
    <cfRule type="cellIs" dxfId="114" priority="114" operator="equal">
      <formula>"starkpower.com"</formula>
    </cfRule>
    <cfRule type="cellIs" dxfId="113" priority="115" operator="equal">
      <formula>"yankeewater.com"</formula>
    </cfRule>
    <cfRule type="cellIs" dxfId="112" priority="116" operator="equal">
      <formula>"granitepower.com"</formula>
    </cfRule>
  </conditionalFormatting>
  <conditionalFormatting sqref="G58">
    <cfRule type="cellIs" dxfId="111" priority="109" operator="equal">
      <formula>"pinegas.com"</formula>
    </cfRule>
    <cfRule type="cellIs" dxfId="110" priority="110" operator="equal">
      <formula>"starkpower.com"</formula>
    </cfRule>
    <cfRule type="cellIs" dxfId="109" priority="111" operator="equal">
      <formula>"yankeewater.com"</formula>
    </cfRule>
    <cfRule type="cellIs" dxfId="108" priority="112" operator="equal">
      <formula>"granitepower.com"</formula>
    </cfRule>
  </conditionalFormatting>
  <conditionalFormatting sqref="G59">
    <cfRule type="cellIs" dxfId="107" priority="105" operator="equal">
      <formula>"pinegas.com"</formula>
    </cfRule>
    <cfRule type="cellIs" dxfId="106" priority="106" operator="equal">
      <formula>"starkpower.com"</formula>
    </cfRule>
    <cfRule type="cellIs" dxfId="105" priority="107" operator="equal">
      <formula>"yankeewater.com"</formula>
    </cfRule>
    <cfRule type="cellIs" dxfId="104" priority="108" operator="equal">
      <formula>"granitepower.com"</formula>
    </cfRule>
  </conditionalFormatting>
  <conditionalFormatting sqref="G60">
    <cfRule type="cellIs" dxfId="103" priority="101" operator="equal">
      <formula>"pinegas.com"</formula>
    </cfRule>
    <cfRule type="cellIs" dxfId="102" priority="102" operator="equal">
      <formula>"starkpower.com"</formula>
    </cfRule>
    <cfRule type="cellIs" dxfId="101" priority="103" operator="equal">
      <formula>"yankeewater.com"</formula>
    </cfRule>
    <cfRule type="cellIs" dxfId="100" priority="104" operator="equal">
      <formula>"granitepower.com"</formula>
    </cfRule>
  </conditionalFormatting>
  <conditionalFormatting sqref="G61">
    <cfRule type="cellIs" dxfId="99" priority="97" operator="equal">
      <formula>"pinegas.com"</formula>
    </cfRule>
    <cfRule type="cellIs" dxfId="98" priority="98" operator="equal">
      <formula>"starkpower.com"</formula>
    </cfRule>
    <cfRule type="cellIs" dxfId="97" priority="99" operator="equal">
      <formula>"yankeewater.com"</formula>
    </cfRule>
    <cfRule type="cellIs" dxfId="96" priority="100" operator="equal">
      <formula>"granitepower.com"</formula>
    </cfRule>
  </conditionalFormatting>
  <conditionalFormatting sqref="G62">
    <cfRule type="cellIs" dxfId="95" priority="93" operator="equal">
      <formula>"pinegas.com"</formula>
    </cfRule>
    <cfRule type="cellIs" dxfId="94" priority="94" operator="equal">
      <formula>"starkpower.com"</formula>
    </cfRule>
    <cfRule type="cellIs" dxfId="93" priority="95" operator="equal">
      <formula>"yankeewater.com"</formula>
    </cfRule>
    <cfRule type="cellIs" dxfId="92" priority="96" operator="equal">
      <formula>"granitepower.com"</formula>
    </cfRule>
  </conditionalFormatting>
  <conditionalFormatting sqref="G92">
    <cfRule type="cellIs" dxfId="91" priority="9" operator="equal">
      <formula>"pinegas.com"</formula>
    </cfRule>
    <cfRule type="cellIs" dxfId="90" priority="10" operator="equal">
      <formula>"starkpower.com"</formula>
    </cfRule>
    <cfRule type="cellIs" dxfId="89" priority="11" operator="equal">
      <formula>"yankeewater.com"</formula>
    </cfRule>
    <cfRule type="cellIs" dxfId="88" priority="12" operator="equal">
      <formula>"granitepower.com"</formula>
    </cfRule>
  </conditionalFormatting>
  <conditionalFormatting sqref="G63:G72">
    <cfRule type="cellIs" dxfId="87" priority="89" operator="equal">
      <formula>"pinegas.com"</formula>
    </cfRule>
    <cfRule type="cellIs" dxfId="86" priority="90" operator="equal">
      <formula>"starkpower.com"</formula>
    </cfRule>
    <cfRule type="cellIs" dxfId="85" priority="91" operator="equal">
      <formula>"yankeewater.com"</formula>
    </cfRule>
    <cfRule type="cellIs" dxfId="84" priority="92" operator="equal">
      <formula>"granitepower.com"</formula>
    </cfRule>
  </conditionalFormatting>
  <conditionalFormatting sqref="G67">
    <cfRule type="cellIs" dxfId="83" priority="85" operator="equal">
      <formula>"pinegas.com"</formula>
    </cfRule>
    <cfRule type="cellIs" dxfId="82" priority="86" operator="equal">
      <formula>"starkpower.com"</formula>
    </cfRule>
    <cfRule type="cellIs" dxfId="81" priority="87" operator="equal">
      <formula>"yankeewater.com"</formula>
    </cfRule>
    <cfRule type="cellIs" dxfId="80" priority="88" operator="equal">
      <formula>"granitepower.com"</formula>
    </cfRule>
  </conditionalFormatting>
  <conditionalFormatting sqref="G68">
    <cfRule type="cellIs" dxfId="79" priority="81" operator="equal">
      <formula>"pinegas.com"</formula>
    </cfRule>
    <cfRule type="cellIs" dxfId="78" priority="82" operator="equal">
      <formula>"starkpower.com"</formula>
    </cfRule>
    <cfRule type="cellIs" dxfId="77" priority="83" operator="equal">
      <formula>"yankeewater.com"</formula>
    </cfRule>
    <cfRule type="cellIs" dxfId="76" priority="84" operator="equal">
      <formula>"granitepower.com"</formula>
    </cfRule>
  </conditionalFormatting>
  <conditionalFormatting sqref="G69">
    <cfRule type="cellIs" dxfId="75" priority="77" operator="equal">
      <formula>"pinegas.com"</formula>
    </cfRule>
    <cfRule type="cellIs" dxfId="74" priority="78" operator="equal">
      <formula>"starkpower.com"</formula>
    </cfRule>
    <cfRule type="cellIs" dxfId="73" priority="79" operator="equal">
      <formula>"yankeewater.com"</formula>
    </cfRule>
    <cfRule type="cellIs" dxfId="72" priority="80" operator="equal">
      <formula>"granitepower.com"</formula>
    </cfRule>
  </conditionalFormatting>
  <conditionalFormatting sqref="G70">
    <cfRule type="cellIs" dxfId="71" priority="73" operator="equal">
      <formula>"pinegas.com"</formula>
    </cfRule>
    <cfRule type="cellIs" dxfId="70" priority="74" operator="equal">
      <formula>"starkpower.com"</formula>
    </cfRule>
    <cfRule type="cellIs" dxfId="69" priority="75" operator="equal">
      <formula>"yankeewater.com"</formula>
    </cfRule>
    <cfRule type="cellIs" dxfId="68" priority="76" operator="equal">
      <formula>"granitepower.com"</formula>
    </cfRule>
  </conditionalFormatting>
  <conditionalFormatting sqref="G71">
    <cfRule type="cellIs" dxfId="67" priority="69" operator="equal">
      <formula>"pinegas.com"</formula>
    </cfRule>
    <cfRule type="cellIs" dxfId="66" priority="70" operator="equal">
      <formula>"starkpower.com"</formula>
    </cfRule>
    <cfRule type="cellIs" dxfId="65" priority="71" operator="equal">
      <formula>"yankeewater.com"</formula>
    </cfRule>
    <cfRule type="cellIs" dxfId="64" priority="72" operator="equal">
      <formula>"granitepower.com"</formula>
    </cfRule>
  </conditionalFormatting>
  <conditionalFormatting sqref="G72">
    <cfRule type="cellIs" dxfId="63" priority="65" operator="equal">
      <formula>"pinegas.com"</formula>
    </cfRule>
    <cfRule type="cellIs" dxfId="62" priority="66" operator="equal">
      <formula>"starkpower.com"</formula>
    </cfRule>
    <cfRule type="cellIs" dxfId="61" priority="67" operator="equal">
      <formula>"yankeewater.com"</formula>
    </cfRule>
    <cfRule type="cellIs" dxfId="60" priority="68" operator="equal">
      <formula>"granitepower.com"</formula>
    </cfRule>
  </conditionalFormatting>
  <conditionalFormatting sqref="G73:G82">
    <cfRule type="cellIs" dxfId="59" priority="61" operator="equal">
      <formula>"pinegas.com"</formula>
    </cfRule>
    <cfRule type="cellIs" dxfId="58" priority="62" operator="equal">
      <formula>"starkpower.com"</formula>
    </cfRule>
    <cfRule type="cellIs" dxfId="57" priority="63" operator="equal">
      <formula>"yankeewater.com"</formula>
    </cfRule>
    <cfRule type="cellIs" dxfId="56" priority="64" operator="equal">
      <formula>"granitepower.com"</formula>
    </cfRule>
  </conditionalFormatting>
  <conditionalFormatting sqref="G77">
    <cfRule type="cellIs" dxfId="55" priority="57" operator="equal">
      <formula>"pinegas.com"</formula>
    </cfRule>
    <cfRule type="cellIs" dxfId="54" priority="58" operator="equal">
      <formula>"starkpower.com"</formula>
    </cfRule>
    <cfRule type="cellIs" dxfId="53" priority="59" operator="equal">
      <formula>"yankeewater.com"</formula>
    </cfRule>
    <cfRule type="cellIs" dxfId="52" priority="60" operator="equal">
      <formula>"granitepower.com"</formula>
    </cfRule>
  </conditionalFormatting>
  <conditionalFormatting sqref="G78">
    <cfRule type="cellIs" dxfId="51" priority="53" operator="equal">
      <formula>"pinegas.com"</formula>
    </cfRule>
    <cfRule type="cellIs" dxfId="50" priority="54" operator="equal">
      <formula>"starkpower.com"</formula>
    </cfRule>
    <cfRule type="cellIs" dxfId="49" priority="55" operator="equal">
      <formula>"yankeewater.com"</formula>
    </cfRule>
    <cfRule type="cellIs" dxfId="48" priority="56" operator="equal">
      <formula>"granitepower.com"</formula>
    </cfRule>
  </conditionalFormatting>
  <conditionalFormatting sqref="G79">
    <cfRule type="cellIs" dxfId="47" priority="49" operator="equal">
      <formula>"pinegas.com"</formula>
    </cfRule>
    <cfRule type="cellIs" dxfId="46" priority="50" operator="equal">
      <formula>"starkpower.com"</formula>
    </cfRule>
    <cfRule type="cellIs" dxfId="45" priority="51" operator="equal">
      <formula>"yankeewater.com"</formula>
    </cfRule>
    <cfRule type="cellIs" dxfId="44" priority="52" operator="equal">
      <formula>"granitepower.com"</formula>
    </cfRule>
  </conditionalFormatting>
  <conditionalFormatting sqref="G80">
    <cfRule type="cellIs" dxfId="43" priority="45" operator="equal">
      <formula>"pinegas.com"</formula>
    </cfRule>
    <cfRule type="cellIs" dxfId="42" priority="46" operator="equal">
      <formula>"starkpower.com"</formula>
    </cfRule>
    <cfRule type="cellIs" dxfId="41" priority="47" operator="equal">
      <formula>"yankeewater.com"</formula>
    </cfRule>
    <cfRule type="cellIs" dxfId="40" priority="48" operator="equal">
      <formula>"granitepower.com"</formula>
    </cfRule>
  </conditionalFormatting>
  <conditionalFormatting sqref="G81">
    <cfRule type="cellIs" dxfId="39" priority="41" operator="equal">
      <formula>"pinegas.com"</formula>
    </cfRule>
    <cfRule type="cellIs" dxfId="38" priority="42" operator="equal">
      <formula>"starkpower.com"</formula>
    </cfRule>
    <cfRule type="cellIs" dxfId="37" priority="43" operator="equal">
      <formula>"yankeewater.com"</formula>
    </cfRule>
    <cfRule type="cellIs" dxfId="36" priority="44" operator="equal">
      <formula>"granitepower.com"</formula>
    </cfRule>
  </conditionalFormatting>
  <conditionalFormatting sqref="G82">
    <cfRule type="cellIs" dxfId="35" priority="37" operator="equal">
      <formula>"pinegas.com"</formula>
    </cfRule>
    <cfRule type="cellIs" dxfId="34" priority="38" operator="equal">
      <formula>"starkpower.com"</formula>
    </cfRule>
    <cfRule type="cellIs" dxfId="33" priority="39" operator="equal">
      <formula>"yankeewater.com"</formula>
    </cfRule>
    <cfRule type="cellIs" dxfId="32" priority="40" operator="equal">
      <formula>"granitepower.com"</formula>
    </cfRule>
  </conditionalFormatting>
  <conditionalFormatting sqref="G83:G92">
    <cfRule type="cellIs" dxfId="31" priority="33" operator="equal">
      <formula>"pinegas.com"</formula>
    </cfRule>
    <cfRule type="cellIs" dxfId="30" priority="34" operator="equal">
      <formula>"starkpower.com"</formula>
    </cfRule>
    <cfRule type="cellIs" dxfId="29" priority="35" operator="equal">
      <formula>"yankeewater.com"</formula>
    </cfRule>
    <cfRule type="cellIs" dxfId="28" priority="36" operator="equal">
      <formula>"granitepower.com"</formula>
    </cfRule>
  </conditionalFormatting>
  <conditionalFormatting sqref="G87">
    <cfRule type="cellIs" dxfId="27" priority="29" operator="equal">
      <formula>"pinegas.com"</formula>
    </cfRule>
    <cfRule type="cellIs" dxfId="26" priority="30" operator="equal">
      <formula>"starkpower.com"</formula>
    </cfRule>
    <cfRule type="cellIs" dxfId="25" priority="31" operator="equal">
      <formula>"yankeewater.com"</formula>
    </cfRule>
    <cfRule type="cellIs" dxfId="24" priority="32" operator="equal">
      <formula>"granitepower.com"</formula>
    </cfRule>
  </conditionalFormatting>
  <conditionalFormatting sqref="G88">
    <cfRule type="cellIs" dxfId="23" priority="25" operator="equal">
      <formula>"pinegas.com"</formula>
    </cfRule>
    <cfRule type="cellIs" dxfId="22" priority="26" operator="equal">
      <formula>"starkpower.com"</formula>
    </cfRule>
    <cfRule type="cellIs" dxfId="21" priority="27" operator="equal">
      <formula>"yankeewater.com"</formula>
    </cfRule>
    <cfRule type="cellIs" dxfId="20" priority="28" operator="equal">
      <formula>"granitepower.com"</formula>
    </cfRule>
  </conditionalFormatting>
  <conditionalFormatting sqref="G89">
    <cfRule type="cellIs" dxfId="19" priority="21" operator="equal">
      <formula>"pinegas.com"</formula>
    </cfRule>
    <cfRule type="cellIs" dxfId="18" priority="22" operator="equal">
      <formula>"starkpower.com"</formula>
    </cfRule>
    <cfRule type="cellIs" dxfId="17" priority="23" operator="equal">
      <formula>"yankeewater.com"</formula>
    </cfRule>
    <cfRule type="cellIs" dxfId="16" priority="24" operator="equal">
      <formula>"granitepower.com"</formula>
    </cfRule>
  </conditionalFormatting>
  <conditionalFormatting sqref="G90">
    <cfRule type="cellIs" dxfId="15" priority="17" operator="equal">
      <formula>"pinegas.com"</formula>
    </cfRule>
    <cfRule type="cellIs" dxfId="14" priority="18" operator="equal">
      <formula>"starkpower.com"</formula>
    </cfRule>
    <cfRule type="cellIs" dxfId="13" priority="19" operator="equal">
      <formula>"yankeewater.com"</formula>
    </cfRule>
    <cfRule type="cellIs" dxfId="12" priority="20" operator="equal">
      <formula>"granitepower.com"</formula>
    </cfRule>
  </conditionalFormatting>
  <conditionalFormatting sqref="G91">
    <cfRule type="cellIs" dxfId="11" priority="13" operator="equal">
      <formula>"pinegas.com"</formula>
    </cfRule>
    <cfRule type="cellIs" dxfId="10" priority="14" operator="equal">
      <formula>"starkpower.com"</formula>
    </cfRule>
    <cfRule type="cellIs" dxfId="9" priority="15" operator="equal">
      <formula>"yankeewater.com"</formula>
    </cfRule>
    <cfRule type="cellIs" dxfId="8" priority="16" operator="equal">
      <formula>"granitepower.com"</formula>
    </cfRule>
  </conditionalFormatting>
  <conditionalFormatting sqref="G147:G150">
    <cfRule type="cellIs" dxfId="7" priority="5" operator="equal">
      <formula>"pinegas.com"</formula>
    </cfRule>
    <cfRule type="cellIs" dxfId="6" priority="6" operator="equal">
      <formula>"starkpower.com"</formula>
    </cfRule>
    <cfRule type="cellIs" dxfId="5" priority="7" operator="equal">
      <formula>"yankeewater.com"</formula>
    </cfRule>
    <cfRule type="cellIs" dxfId="4" priority="8" operator="equal">
      <formula>"granitepower.com"</formula>
    </cfRule>
  </conditionalFormatting>
  <conditionalFormatting sqref="G151:G154">
    <cfRule type="cellIs" dxfId="3" priority="1" operator="equal">
      <formula>"pinegas.com"</formula>
    </cfRule>
    <cfRule type="cellIs" dxfId="2" priority="2" operator="equal">
      <formula>"starkpower.com"</formula>
    </cfRule>
    <cfRule type="cellIs" dxfId="1" priority="3" operator="equal">
      <formula>"yankeewater.com"</formula>
    </cfRule>
    <cfRule type="cellIs" dxfId="0" priority="4" operator="equal">
      <formula>"granitepower.com"</formula>
    </cfRule>
  </conditionalFormatting>
  <printOptions horizontalCentered="1" verticalCentered="1"/>
  <pageMargins left="0" right="0" top="0" bottom="0" header="0.3" footer="0.3"/>
  <pageSetup scale="55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-0.249977111117893"/>
  </sheetPr>
  <dimension ref="A1:W362"/>
  <sheetViews>
    <sheetView tabSelected="1" workbookViewId="0">
      <pane xSplit="4" ySplit="2" topLeftCell="F3" activePane="bottomRight" state="frozen"/>
      <selection pane="topRight" activeCell="C1" sqref="C1"/>
      <selection pane="bottomLeft" activeCell="A3" sqref="A3"/>
      <selection pane="bottomRight" activeCell="L207" sqref="L207"/>
    </sheetView>
  </sheetViews>
  <sheetFormatPr defaultRowHeight="15" x14ac:dyDescent="0.25"/>
  <cols>
    <col min="1" max="1" width="3.85546875" style="22" bestFit="1" customWidth="1"/>
    <col min="2" max="2" width="3" style="24" bestFit="1" customWidth="1"/>
    <col min="3" max="3" width="17.7109375" style="1" bestFit="1" customWidth="1"/>
    <col min="4" max="4" width="17.85546875" style="2" bestFit="1" customWidth="1"/>
    <col min="5" max="5" width="9.7109375" style="2" bestFit="1" customWidth="1"/>
    <col min="6" max="6" width="11.7109375" style="2" customWidth="1"/>
    <col min="7" max="7" width="18.85546875" style="2" bestFit="1" customWidth="1"/>
    <col min="8" max="8" width="15.140625" style="2" bestFit="1" customWidth="1"/>
    <col min="9" max="9" width="17.42578125" style="2" bestFit="1" customWidth="1"/>
    <col min="10" max="10" width="10.7109375" style="2" bestFit="1" customWidth="1"/>
    <col min="11" max="11" width="11.42578125" style="2" bestFit="1" customWidth="1"/>
    <col min="12" max="12" width="16.5703125" style="2" bestFit="1" customWidth="1"/>
    <col min="13" max="16" width="9.140625" style="2"/>
    <col min="17" max="20" width="15.7109375" style="2" customWidth="1"/>
    <col min="21" max="21" width="1.7109375" style="2" customWidth="1"/>
    <col min="22" max="16384" width="9.140625" style="2"/>
  </cols>
  <sheetData>
    <row r="1" spans="1:23" x14ac:dyDescent="0.25">
      <c r="B1" s="1" t="s">
        <v>0</v>
      </c>
      <c r="C1" s="1">
        <v>1</v>
      </c>
      <c r="D1" s="1">
        <f>C1+1</f>
        <v>2</v>
      </c>
      <c r="E1" s="1">
        <f t="shared" ref="E1:L1" si="0">D1+1</f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>I1+1</f>
        <v>8</v>
      </c>
      <c r="K1" s="1">
        <f t="shared" si="0"/>
        <v>9</v>
      </c>
      <c r="L1" s="1">
        <f t="shared" si="0"/>
        <v>10</v>
      </c>
    </row>
    <row r="2" spans="1:23" s="3" customFormat="1" ht="30" x14ac:dyDescent="0.25">
      <c r="A2" s="23"/>
      <c r="B2" s="25"/>
      <c r="C2" s="3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Q2" s="6" t="s">
        <v>11</v>
      </c>
      <c r="R2" s="7" t="s">
        <v>12</v>
      </c>
      <c r="S2" s="8" t="s">
        <v>13</v>
      </c>
      <c r="T2" s="9" t="s">
        <v>14</v>
      </c>
      <c r="V2" s="160" t="s">
        <v>547</v>
      </c>
    </row>
    <row r="3" spans="1:23" s="3" customFormat="1" x14ac:dyDescent="0.25">
      <c r="A3" s="23" t="s">
        <v>386</v>
      </c>
      <c r="B3" s="25">
        <v>1</v>
      </c>
      <c r="C3" s="1" t="str">
        <f>CONCATENATE(A3,B3)</f>
        <v>GP1</v>
      </c>
      <c r="D3" s="10" t="s">
        <v>11</v>
      </c>
      <c r="E3" s="12" t="s">
        <v>64</v>
      </c>
      <c r="F3" s="12" t="s">
        <v>65</v>
      </c>
      <c r="G3" s="12" t="s">
        <v>66</v>
      </c>
      <c r="H3" s="12" t="s">
        <v>789</v>
      </c>
      <c r="I3" s="12" t="s">
        <v>790</v>
      </c>
      <c r="J3" s="249" t="s">
        <v>791</v>
      </c>
      <c r="K3" s="249" t="s">
        <v>137</v>
      </c>
      <c r="L3" s="248" t="s">
        <v>63</v>
      </c>
      <c r="M3" s="2"/>
    </row>
    <row r="4" spans="1:23" s="3" customFormat="1" x14ac:dyDescent="0.25">
      <c r="A4" s="23" t="str">
        <f>A3</f>
        <v>GP</v>
      </c>
      <c r="B4" s="25">
        <f>B3+1</f>
        <v>2</v>
      </c>
      <c r="C4" s="1" t="str">
        <f t="shared" ref="C4:C44" si="1">CONCATENATE(A4,B4)</f>
        <v>GP2</v>
      </c>
      <c r="D4" s="10" t="s">
        <v>11</v>
      </c>
      <c r="E4" s="250" t="s">
        <v>926</v>
      </c>
      <c r="F4" s="12" t="s">
        <v>925</v>
      </c>
      <c r="G4" s="12" t="s">
        <v>927</v>
      </c>
      <c r="H4" s="12" t="s">
        <v>1004</v>
      </c>
      <c r="I4" s="12" t="s">
        <v>1005</v>
      </c>
      <c r="J4" s="249" t="s">
        <v>792</v>
      </c>
      <c r="K4" s="249" t="s">
        <v>134</v>
      </c>
      <c r="L4" s="13" t="s">
        <v>57</v>
      </c>
      <c r="M4" s="2"/>
    </row>
    <row r="5" spans="1:23" s="3" customFormat="1" x14ac:dyDescent="0.25">
      <c r="A5" s="23" t="str">
        <f t="shared" ref="A5:A44" si="2">A4</f>
        <v>GP</v>
      </c>
      <c r="B5" s="25">
        <f t="shared" ref="B5:B44" si="3">B4+1</f>
        <v>3</v>
      </c>
      <c r="C5" s="1" t="str">
        <f t="shared" si="1"/>
        <v>GP3</v>
      </c>
      <c r="D5" s="10" t="s">
        <v>11</v>
      </c>
      <c r="E5" s="12" t="s">
        <v>1006</v>
      </c>
      <c r="F5" s="12" t="s">
        <v>928</v>
      </c>
      <c r="G5" s="12" t="s">
        <v>1007</v>
      </c>
      <c r="H5" s="12" t="s">
        <v>1008</v>
      </c>
      <c r="I5" s="12" t="s">
        <v>1009</v>
      </c>
      <c r="J5" s="249" t="s">
        <v>793</v>
      </c>
      <c r="K5" s="249" t="s">
        <v>122</v>
      </c>
      <c r="L5" s="13" t="s">
        <v>57</v>
      </c>
      <c r="M5" s="2"/>
      <c r="Q5" s="3" t="s">
        <v>386</v>
      </c>
      <c r="R5" s="3" t="s">
        <v>387</v>
      </c>
      <c r="S5" s="3" t="s">
        <v>388</v>
      </c>
      <c r="T5" s="3" t="s">
        <v>389</v>
      </c>
    </row>
    <row r="6" spans="1:23" s="3" customFormat="1" x14ac:dyDescent="0.25">
      <c r="A6" s="23" t="str">
        <f t="shared" si="2"/>
        <v>GP</v>
      </c>
      <c r="B6" s="25">
        <f t="shared" si="3"/>
        <v>4</v>
      </c>
      <c r="C6" s="1" t="str">
        <f t="shared" si="1"/>
        <v>GP4</v>
      </c>
      <c r="D6" s="10" t="s">
        <v>11</v>
      </c>
      <c r="E6" s="12" t="s">
        <v>1010</v>
      </c>
      <c r="F6" s="12" t="s">
        <v>929</v>
      </c>
      <c r="G6" s="12" t="s">
        <v>1011</v>
      </c>
      <c r="H6" s="12" t="s">
        <v>1012</v>
      </c>
      <c r="I6" s="12" t="s">
        <v>1013</v>
      </c>
      <c r="J6" s="249" t="s">
        <v>794</v>
      </c>
      <c r="K6" s="249" t="s">
        <v>130</v>
      </c>
      <c r="L6" s="13" t="s">
        <v>57</v>
      </c>
      <c r="M6" s="2"/>
    </row>
    <row r="7" spans="1:23" s="3" customFormat="1" x14ac:dyDescent="0.25">
      <c r="A7" s="23" t="str">
        <f t="shared" si="2"/>
        <v>GP</v>
      </c>
      <c r="B7" s="25">
        <f t="shared" si="3"/>
        <v>5</v>
      </c>
      <c r="C7" s="1" t="str">
        <f t="shared" si="1"/>
        <v>GP5</v>
      </c>
      <c r="D7" s="10" t="s">
        <v>11</v>
      </c>
      <c r="E7" s="12" t="s">
        <v>1210</v>
      </c>
      <c r="F7" s="12" t="s">
        <v>930</v>
      </c>
      <c r="G7" s="12" t="s">
        <v>1211</v>
      </c>
      <c r="H7" s="12" t="s">
        <v>1212</v>
      </c>
      <c r="I7" s="12" t="s">
        <v>1213</v>
      </c>
      <c r="J7" s="249" t="s">
        <v>795</v>
      </c>
      <c r="K7" s="249" t="s">
        <v>127</v>
      </c>
      <c r="L7" s="13" t="s">
        <v>57</v>
      </c>
      <c r="M7" s="2"/>
    </row>
    <row r="8" spans="1:23" x14ac:dyDescent="0.25">
      <c r="A8" s="23" t="str">
        <f t="shared" si="2"/>
        <v>GP</v>
      </c>
      <c r="B8" s="25">
        <f t="shared" si="3"/>
        <v>6</v>
      </c>
      <c r="C8" s="1" t="str">
        <f t="shared" si="1"/>
        <v>GP6</v>
      </c>
      <c r="D8" s="10" t="s">
        <v>11</v>
      </c>
      <c r="E8" s="11" t="s">
        <v>1214</v>
      </c>
      <c r="F8" s="11" t="s">
        <v>931</v>
      </c>
      <c r="G8" s="11" t="s">
        <v>1215</v>
      </c>
      <c r="H8" s="11" t="s">
        <v>1216</v>
      </c>
      <c r="I8" s="11" t="s">
        <v>1217</v>
      </c>
      <c r="J8" s="249" t="s">
        <v>796</v>
      </c>
      <c r="K8" s="249" t="s">
        <v>811</v>
      </c>
      <c r="L8" s="13" t="s">
        <v>57</v>
      </c>
    </row>
    <row r="9" spans="1:23" x14ac:dyDescent="0.25">
      <c r="A9" s="23" t="str">
        <f t="shared" si="2"/>
        <v>GP</v>
      </c>
      <c r="B9" s="25">
        <f t="shared" si="3"/>
        <v>7</v>
      </c>
      <c r="C9" s="1" t="str">
        <f t="shared" si="1"/>
        <v>GP7</v>
      </c>
      <c r="D9" s="10" t="s">
        <v>11</v>
      </c>
      <c r="E9" s="12" t="s">
        <v>1219</v>
      </c>
      <c r="F9" s="12" t="s">
        <v>932</v>
      </c>
      <c r="G9" s="12" t="s">
        <v>1218</v>
      </c>
      <c r="H9" s="12" t="s">
        <v>1220</v>
      </c>
      <c r="I9" s="12" t="s">
        <v>1221</v>
      </c>
      <c r="J9" s="249" t="s">
        <v>797</v>
      </c>
      <c r="K9" s="249" t="s">
        <v>812</v>
      </c>
      <c r="L9" s="13" t="s">
        <v>57</v>
      </c>
      <c r="Q9" s="13" t="s">
        <v>23</v>
      </c>
      <c r="R9" s="13" t="s">
        <v>17</v>
      </c>
      <c r="S9" s="13" t="s">
        <v>17</v>
      </c>
      <c r="T9" s="13" t="s">
        <v>17</v>
      </c>
      <c r="V9" s="161"/>
    </row>
    <row r="10" spans="1:23" x14ac:dyDescent="0.25">
      <c r="A10" s="23" t="str">
        <f t="shared" si="2"/>
        <v>GP</v>
      </c>
      <c r="B10" s="25">
        <f t="shared" si="3"/>
        <v>8</v>
      </c>
      <c r="C10" s="1" t="str">
        <f t="shared" si="1"/>
        <v>GP8</v>
      </c>
      <c r="D10" s="10" t="s">
        <v>11</v>
      </c>
      <c r="E10" s="12" t="s">
        <v>1225</v>
      </c>
      <c r="F10" s="12" t="s">
        <v>933</v>
      </c>
      <c r="G10" s="12" t="s">
        <v>1222</v>
      </c>
      <c r="H10" s="12" t="s">
        <v>1223</v>
      </c>
      <c r="I10" s="12" t="s">
        <v>1224</v>
      </c>
      <c r="J10" s="249" t="s">
        <v>798</v>
      </c>
      <c r="K10" s="249" t="s">
        <v>813</v>
      </c>
      <c r="L10" s="13" t="s">
        <v>57</v>
      </c>
      <c r="Q10" s="13" t="s">
        <v>26</v>
      </c>
      <c r="R10" s="13" t="s">
        <v>26</v>
      </c>
      <c r="S10" s="13" t="s">
        <v>26</v>
      </c>
      <c r="T10" s="13" t="s">
        <v>26</v>
      </c>
      <c r="V10" s="161"/>
    </row>
    <row r="11" spans="1:23" x14ac:dyDescent="0.25">
      <c r="A11" s="23" t="str">
        <f t="shared" si="2"/>
        <v>GP</v>
      </c>
      <c r="B11" s="25">
        <f t="shared" si="3"/>
        <v>9</v>
      </c>
      <c r="C11" s="1" t="str">
        <f t="shared" si="1"/>
        <v>GP9</v>
      </c>
      <c r="D11" s="10" t="s">
        <v>11</v>
      </c>
      <c r="E11" s="12" t="s">
        <v>1229</v>
      </c>
      <c r="F11" s="12" t="s">
        <v>934</v>
      </c>
      <c r="G11" s="12" t="s">
        <v>1226</v>
      </c>
      <c r="H11" s="12" t="s">
        <v>1227</v>
      </c>
      <c r="I11" s="12" t="s">
        <v>1228</v>
      </c>
      <c r="J11" s="249" t="s">
        <v>799</v>
      </c>
      <c r="K11" s="249" t="s">
        <v>814</v>
      </c>
      <c r="L11" s="13" t="s">
        <v>57</v>
      </c>
      <c r="Q11" s="13" t="s">
        <v>32</v>
      </c>
      <c r="R11" s="13" t="s">
        <v>32</v>
      </c>
      <c r="S11" s="13" t="s">
        <v>32</v>
      </c>
      <c r="T11" s="13" t="s">
        <v>32</v>
      </c>
      <c r="V11" s="161"/>
    </row>
    <row r="12" spans="1:23" x14ac:dyDescent="0.25">
      <c r="A12" s="23" t="str">
        <f t="shared" si="2"/>
        <v>GP</v>
      </c>
      <c r="B12" s="25">
        <f t="shared" si="3"/>
        <v>10</v>
      </c>
      <c r="C12" s="1" t="str">
        <f t="shared" si="1"/>
        <v>GP10</v>
      </c>
      <c r="D12" s="10" t="s">
        <v>11</v>
      </c>
      <c r="E12" s="12" t="s">
        <v>1233</v>
      </c>
      <c r="F12" s="12" t="s">
        <v>935</v>
      </c>
      <c r="G12" s="12" t="s">
        <v>1230</v>
      </c>
      <c r="H12" s="12" t="s">
        <v>1231</v>
      </c>
      <c r="I12" s="12" t="s">
        <v>1232</v>
      </c>
      <c r="J12" s="249" t="s">
        <v>800</v>
      </c>
      <c r="K12" s="249" t="s">
        <v>815</v>
      </c>
      <c r="L12" s="13" t="s">
        <v>57</v>
      </c>
      <c r="Q12" s="13" t="s">
        <v>35</v>
      </c>
      <c r="R12" s="13" t="s">
        <v>35</v>
      </c>
      <c r="S12" s="13" t="s">
        <v>35</v>
      </c>
      <c r="T12" s="13" t="s">
        <v>35</v>
      </c>
      <c r="V12" s="162"/>
      <c r="W12" s="2" t="s">
        <v>548</v>
      </c>
    </row>
    <row r="13" spans="1:23" x14ac:dyDescent="0.25">
      <c r="A13" s="23" t="str">
        <f t="shared" si="2"/>
        <v>GP</v>
      </c>
      <c r="B13" s="25">
        <f t="shared" si="3"/>
        <v>11</v>
      </c>
      <c r="C13" s="1" t="str">
        <f t="shared" si="1"/>
        <v>GP11</v>
      </c>
      <c r="D13" s="10" t="s">
        <v>11</v>
      </c>
      <c r="E13" s="12" t="s">
        <v>1237</v>
      </c>
      <c r="F13" s="12" t="s">
        <v>936</v>
      </c>
      <c r="G13" s="12" t="s">
        <v>1234</v>
      </c>
      <c r="H13" s="12" t="s">
        <v>1235</v>
      </c>
      <c r="I13" s="12" t="s">
        <v>1236</v>
      </c>
      <c r="J13" s="249" t="s">
        <v>801</v>
      </c>
      <c r="K13" s="249" t="s">
        <v>816</v>
      </c>
      <c r="L13" s="13" t="s">
        <v>57</v>
      </c>
      <c r="Q13" s="13" t="s">
        <v>41</v>
      </c>
      <c r="R13" s="13" t="s">
        <v>41</v>
      </c>
      <c r="S13" s="13" t="s">
        <v>41</v>
      </c>
      <c r="T13" s="13" t="s">
        <v>41</v>
      </c>
      <c r="V13" s="161"/>
    </row>
    <row r="14" spans="1:23" x14ac:dyDescent="0.25">
      <c r="A14" s="23" t="str">
        <f t="shared" si="2"/>
        <v>GP</v>
      </c>
      <c r="B14" s="25">
        <f t="shared" si="3"/>
        <v>12</v>
      </c>
      <c r="C14" s="1" t="str">
        <f t="shared" si="1"/>
        <v>GP12</v>
      </c>
      <c r="D14" s="10" t="s">
        <v>11</v>
      </c>
      <c r="E14" s="12" t="s">
        <v>1239</v>
      </c>
      <c r="F14" s="12" t="s">
        <v>937</v>
      </c>
      <c r="G14" s="12" t="s">
        <v>1238</v>
      </c>
      <c r="H14" s="12" t="s">
        <v>1240</v>
      </c>
      <c r="I14" s="12" t="s">
        <v>1241</v>
      </c>
      <c r="J14" s="249" t="s">
        <v>802</v>
      </c>
      <c r="K14" s="249" t="s">
        <v>817</v>
      </c>
      <c r="L14" s="13" t="s">
        <v>57</v>
      </c>
      <c r="Q14" s="13" t="s">
        <v>44</v>
      </c>
      <c r="R14" s="13" t="s">
        <v>44</v>
      </c>
      <c r="S14" s="13" t="s">
        <v>44</v>
      </c>
      <c r="T14" s="13" t="s">
        <v>44</v>
      </c>
      <c r="V14" s="161"/>
    </row>
    <row r="15" spans="1:23" x14ac:dyDescent="0.25">
      <c r="A15" s="23" t="str">
        <f t="shared" si="2"/>
        <v>GP</v>
      </c>
      <c r="B15" s="25">
        <f t="shared" si="3"/>
        <v>13</v>
      </c>
      <c r="C15" s="1" t="str">
        <f t="shared" si="1"/>
        <v>GP13</v>
      </c>
      <c r="D15" s="10" t="s">
        <v>11</v>
      </c>
      <c r="E15" s="12" t="s">
        <v>77</v>
      </c>
      <c r="F15" s="12" t="s">
        <v>78</v>
      </c>
      <c r="G15" s="12" t="s">
        <v>79</v>
      </c>
      <c r="H15" s="12" t="s">
        <v>1242</v>
      </c>
      <c r="I15" s="12" t="s">
        <v>1243</v>
      </c>
      <c r="J15" s="249" t="s">
        <v>803</v>
      </c>
      <c r="K15" s="249" t="s">
        <v>818</v>
      </c>
      <c r="L15" s="13" t="s">
        <v>57</v>
      </c>
      <c r="Q15" s="13" t="s">
        <v>50</v>
      </c>
      <c r="R15" s="13" t="s">
        <v>50</v>
      </c>
      <c r="S15" s="13" t="s">
        <v>50</v>
      </c>
      <c r="T15" s="13" t="s">
        <v>50</v>
      </c>
      <c r="V15" s="161"/>
    </row>
    <row r="16" spans="1:23" x14ac:dyDescent="0.25">
      <c r="A16" s="23" t="str">
        <f t="shared" si="2"/>
        <v>GP</v>
      </c>
      <c r="B16" s="25">
        <f t="shared" si="3"/>
        <v>14</v>
      </c>
      <c r="C16" s="1" t="str">
        <f t="shared" si="1"/>
        <v>GP14</v>
      </c>
      <c r="D16" s="10" t="s">
        <v>11</v>
      </c>
      <c r="E16" s="12" t="s">
        <v>1245</v>
      </c>
      <c r="F16" s="12" t="s">
        <v>938</v>
      </c>
      <c r="G16" s="12" t="s">
        <v>1244</v>
      </c>
      <c r="H16" s="12" t="s">
        <v>1246</v>
      </c>
      <c r="I16" s="12" t="s">
        <v>1247</v>
      </c>
      <c r="J16" s="249" t="s">
        <v>804</v>
      </c>
      <c r="K16" s="249" t="s">
        <v>819</v>
      </c>
      <c r="L16" s="13" t="s">
        <v>57</v>
      </c>
      <c r="Q16" s="13" t="s">
        <v>54</v>
      </c>
      <c r="R16" s="13" t="s">
        <v>54</v>
      </c>
      <c r="S16" s="13" t="s">
        <v>54</v>
      </c>
      <c r="T16" s="13" t="s">
        <v>54</v>
      </c>
      <c r="V16" s="161"/>
    </row>
    <row r="17" spans="1:22" x14ac:dyDescent="0.25">
      <c r="A17" s="23" t="str">
        <f t="shared" si="2"/>
        <v>GP</v>
      </c>
      <c r="B17" s="25">
        <f t="shared" si="3"/>
        <v>15</v>
      </c>
      <c r="C17" s="1" t="str">
        <f t="shared" si="1"/>
        <v>GP15</v>
      </c>
      <c r="D17" s="10" t="s">
        <v>11</v>
      </c>
      <c r="E17" s="12" t="s">
        <v>1248</v>
      </c>
      <c r="F17" s="12" t="s">
        <v>939</v>
      </c>
      <c r="G17" s="12" t="s">
        <v>1249</v>
      </c>
      <c r="H17" s="12" t="s">
        <v>1250</v>
      </c>
      <c r="I17" s="12" t="s">
        <v>1251</v>
      </c>
      <c r="J17" s="249" t="s">
        <v>805</v>
      </c>
      <c r="K17" s="249" t="s">
        <v>820</v>
      </c>
      <c r="L17" s="13" t="s">
        <v>57</v>
      </c>
      <c r="Q17" s="245" t="s">
        <v>57</v>
      </c>
      <c r="R17" s="13" t="s">
        <v>57</v>
      </c>
      <c r="S17" s="13" t="s">
        <v>57</v>
      </c>
      <c r="T17" s="13" t="s">
        <v>57</v>
      </c>
      <c r="V17" s="161"/>
    </row>
    <row r="18" spans="1:22" x14ac:dyDescent="0.25">
      <c r="A18" s="23" t="str">
        <f t="shared" si="2"/>
        <v>GP</v>
      </c>
      <c r="B18" s="25">
        <f t="shared" si="3"/>
        <v>16</v>
      </c>
      <c r="C18" s="1" t="str">
        <f t="shared" si="1"/>
        <v>GP16</v>
      </c>
      <c r="D18" s="10" t="s">
        <v>11</v>
      </c>
      <c r="E18" s="12" t="s">
        <v>36</v>
      </c>
      <c r="F18" s="12" t="s">
        <v>37</v>
      </c>
      <c r="G18" s="12" t="s">
        <v>38</v>
      </c>
      <c r="H18" s="12" t="s">
        <v>1252</v>
      </c>
      <c r="I18" s="12" t="s">
        <v>1253</v>
      </c>
      <c r="J18" s="249" t="s">
        <v>806</v>
      </c>
      <c r="K18" s="249" t="s">
        <v>821</v>
      </c>
      <c r="L18" s="13" t="s">
        <v>57</v>
      </c>
      <c r="Q18" s="251" t="s">
        <v>63</v>
      </c>
      <c r="R18" s="13" t="s">
        <v>63</v>
      </c>
      <c r="S18" s="13" t="s">
        <v>63</v>
      </c>
      <c r="T18" s="13" t="s">
        <v>63</v>
      </c>
      <c r="V18" s="161"/>
    </row>
    <row r="19" spans="1:22" x14ac:dyDescent="0.25">
      <c r="A19" s="23" t="str">
        <f t="shared" si="2"/>
        <v>GP</v>
      </c>
      <c r="B19" s="25">
        <f t="shared" si="3"/>
        <v>17</v>
      </c>
      <c r="C19" s="1" t="str">
        <f t="shared" si="1"/>
        <v>GP17</v>
      </c>
      <c r="D19" s="10" t="s">
        <v>11</v>
      </c>
      <c r="E19" s="12" t="s">
        <v>1254</v>
      </c>
      <c r="F19" s="12" t="s">
        <v>329</v>
      </c>
      <c r="G19" s="12" t="s">
        <v>1255</v>
      </c>
      <c r="H19" s="12" t="s">
        <v>1256</v>
      </c>
      <c r="I19" s="12" t="s">
        <v>1257</v>
      </c>
      <c r="J19" s="249" t="s">
        <v>807</v>
      </c>
      <c r="K19" s="249" t="s">
        <v>822</v>
      </c>
      <c r="L19" s="13" t="s">
        <v>57</v>
      </c>
    </row>
    <row r="20" spans="1:22" x14ac:dyDescent="0.25">
      <c r="A20" s="23" t="str">
        <f t="shared" si="2"/>
        <v>GP</v>
      </c>
      <c r="B20" s="25">
        <f t="shared" si="3"/>
        <v>18</v>
      </c>
      <c r="C20" s="1" t="str">
        <f t="shared" si="1"/>
        <v>GP18</v>
      </c>
      <c r="D20" s="10" t="s">
        <v>11</v>
      </c>
      <c r="E20" s="12" t="s">
        <v>1261</v>
      </c>
      <c r="F20" s="12" t="s">
        <v>940</v>
      </c>
      <c r="G20" s="12" t="s">
        <v>1258</v>
      </c>
      <c r="H20" s="12" t="s">
        <v>1259</v>
      </c>
      <c r="I20" s="12" t="s">
        <v>1260</v>
      </c>
      <c r="J20" s="249" t="s">
        <v>808</v>
      </c>
      <c r="K20" s="249" t="s">
        <v>823</v>
      </c>
      <c r="L20" s="13" t="s">
        <v>57</v>
      </c>
      <c r="Q20" s="1"/>
      <c r="R20" s="1"/>
      <c r="S20" s="1"/>
      <c r="T20" s="1"/>
    </row>
    <row r="21" spans="1:22" x14ac:dyDescent="0.25">
      <c r="A21" s="23" t="str">
        <f t="shared" si="2"/>
        <v>GP</v>
      </c>
      <c r="B21" s="25">
        <f t="shared" si="3"/>
        <v>19</v>
      </c>
      <c r="C21" s="1" t="str">
        <f t="shared" si="1"/>
        <v>GP19</v>
      </c>
      <c r="D21" s="10" t="s">
        <v>11</v>
      </c>
      <c r="E21" s="12" t="s">
        <v>1262</v>
      </c>
      <c r="F21" s="12" t="s">
        <v>168</v>
      </c>
      <c r="G21" s="12" t="s">
        <v>1263</v>
      </c>
      <c r="H21" s="12" t="s">
        <v>1264</v>
      </c>
      <c r="I21" s="12" t="s">
        <v>1265</v>
      </c>
      <c r="J21" s="249" t="s">
        <v>809</v>
      </c>
      <c r="K21" s="249" t="s">
        <v>824</v>
      </c>
      <c r="L21" s="13" t="s">
        <v>57</v>
      </c>
    </row>
    <row r="22" spans="1:22" x14ac:dyDescent="0.25">
      <c r="A22" s="23" t="str">
        <f t="shared" si="2"/>
        <v>GP</v>
      </c>
      <c r="B22" s="25">
        <f t="shared" si="3"/>
        <v>20</v>
      </c>
      <c r="C22" s="1" t="str">
        <f t="shared" si="1"/>
        <v>GP20</v>
      </c>
      <c r="D22" s="10" t="s">
        <v>11</v>
      </c>
      <c r="E22" s="12" t="s">
        <v>385</v>
      </c>
      <c r="F22" s="12" t="s">
        <v>941</v>
      </c>
      <c r="G22" s="12" t="s">
        <v>1266</v>
      </c>
      <c r="H22" s="12" t="s">
        <v>1267</v>
      </c>
      <c r="I22" s="12" t="s">
        <v>1268</v>
      </c>
      <c r="J22" s="249" t="s">
        <v>810</v>
      </c>
      <c r="K22" s="249" t="s">
        <v>825</v>
      </c>
      <c r="L22" s="13" t="s">
        <v>57</v>
      </c>
    </row>
    <row r="23" spans="1:22" x14ac:dyDescent="0.25">
      <c r="A23" s="23" t="str">
        <f t="shared" si="2"/>
        <v>GP</v>
      </c>
      <c r="B23" s="25">
        <f t="shared" si="3"/>
        <v>21</v>
      </c>
      <c r="C23" s="1" t="str">
        <f t="shared" si="1"/>
        <v>GP21</v>
      </c>
      <c r="D23" s="10" t="s">
        <v>11</v>
      </c>
      <c r="E23" s="12" t="s">
        <v>197</v>
      </c>
      <c r="F23" s="12" t="s">
        <v>957</v>
      </c>
      <c r="G23" s="12" t="s">
        <v>1269</v>
      </c>
      <c r="H23" s="12" t="s">
        <v>1270</v>
      </c>
      <c r="I23" s="12" t="s">
        <v>1271</v>
      </c>
      <c r="J23" s="12" t="s">
        <v>33</v>
      </c>
      <c r="K23" s="12" t="s">
        <v>34</v>
      </c>
      <c r="L23" s="13" t="s">
        <v>26</v>
      </c>
    </row>
    <row r="24" spans="1:22" x14ac:dyDescent="0.25">
      <c r="A24" s="23" t="str">
        <f t="shared" si="2"/>
        <v>GP</v>
      </c>
      <c r="B24" s="25">
        <f t="shared" si="3"/>
        <v>22</v>
      </c>
      <c r="C24" s="1" t="str">
        <f t="shared" si="1"/>
        <v>GP22</v>
      </c>
      <c r="D24" s="10" t="s">
        <v>11</v>
      </c>
      <c r="E24" s="12" t="s">
        <v>1275</v>
      </c>
      <c r="F24" s="12" t="s">
        <v>958</v>
      </c>
      <c r="G24" s="12" t="s">
        <v>1272</v>
      </c>
      <c r="H24" s="12" t="s">
        <v>1273</v>
      </c>
      <c r="I24" s="12" t="s">
        <v>1274</v>
      </c>
      <c r="J24" s="12" t="s">
        <v>24</v>
      </c>
      <c r="K24" s="12" t="s">
        <v>25</v>
      </c>
      <c r="L24" s="246" t="s">
        <v>17</v>
      </c>
      <c r="R24" s="16"/>
    </row>
    <row r="25" spans="1:22" x14ac:dyDescent="0.25">
      <c r="A25" s="23" t="str">
        <f t="shared" si="2"/>
        <v>GP</v>
      </c>
      <c r="B25" s="25">
        <f t="shared" si="3"/>
        <v>23</v>
      </c>
      <c r="C25" s="1" t="str">
        <f t="shared" si="1"/>
        <v>GP23</v>
      </c>
      <c r="D25" s="10" t="s">
        <v>11</v>
      </c>
      <c r="E25" s="12" t="s">
        <v>1276</v>
      </c>
      <c r="F25" s="12" t="s">
        <v>959</v>
      </c>
      <c r="G25" s="12" t="s">
        <v>1277</v>
      </c>
      <c r="H25" s="12" t="s">
        <v>1278</v>
      </c>
      <c r="I25" s="12" t="s">
        <v>1279</v>
      </c>
      <c r="J25" s="12" t="s">
        <v>15</v>
      </c>
      <c r="K25" s="12" t="s">
        <v>16</v>
      </c>
      <c r="L25" s="246" t="s">
        <v>17</v>
      </c>
    </row>
    <row r="26" spans="1:22" x14ac:dyDescent="0.25">
      <c r="A26" s="23" t="str">
        <f t="shared" si="2"/>
        <v>GP</v>
      </c>
      <c r="B26" s="25">
        <f t="shared" si="3"/>
        <v>24</v>
      </c>
      <c r="C26" s="1" t="str">
        <f t="shared" si="1"/>
        <v>GP24</v>
      </c>
      <c r="D26" s="10" t="s">
        <v>11</v>
      </c>
      <c r="E26" s="12" t="s">
        <v>18</v>
      </c>
      <c r="F26" s="12" t="s">
        <v>19</v>
      </c>
      <c r="G26" s="12" t="s">
        <v>20</v>
      </c>
      <c r="H26" s="12" t="s">
        <v>1280</v>
      </c>
      <c r="I26" s="12" t="s">
        <v>1281</v>
      </c>
      <c r="J26" s="12" t="s">
        <v>21</v>
      </c>
      <c r="K26" s="12" t="s">
        <v>22</v>
      </c>
      <c r="L26" s="246" t="s">
        <v>17</v>
      </c>
    </row>
    <row r="27" spans="1:22" x14ac:dyDescent="0.25">
      <c r="A27" s="23" t="str">
        <f t="shared" si="2"/>
        <v>GP</v>
      </c>
      <c r="B27" s="25">
        <f t="shared" si="3"/>
        <v>25</v>
      </c>
      <c r="C27" s="1" t="str">
        <f t="shared" si="1"/>
        <v>GP25</v>
      </c>
      <c r="D27" s="10" t="s">
        <v>11</v>
      </c>
      <c r="E27" s="12" t="s">
        <v>1283</v>
      </c>
      <c r="F27" s="12" t="s">
        <v>960</v>
      </c>
      <c r="G27" s="12" t="s">
        <v>1282</v>
      </c>
      <c r="H27" s="12" t="s">
        <v>1284</v>
      </c>
      <c r="I27" s="12" t="s">
        <v>1285</v>
      </c>
      <c r="J27" s="12" t="s">
        <v>30</v>
      </c>
      <c r="K27" s="12" t="s">
        <v>31</v>
      </c>
      <c r="L27" s="246" t="s">
        <v>17</v>
      </c>
    </row>
    <row r="28" spans="1:22" x14ac:dyDescent="0.25">
      <c r="A28" s="23" t="str">
        <f t="shared" si="2"/>
        <v>GP</v>
      </c>
      <c r="B28" s="25">
        <f t="shared" si="3"/>
        <v>26</v>
      </c>
      <c r="C28" s="1" t="str">
        <f t="shared" si="1"/>
        <v>GP26</v>
      </c>
      <c r="D28" s="10" t="s">
        <v>11</v>
      </c>
      <c r="E28" s="12" t="s">
        <v>277</v>
      </c>
      <c r="F28" s="12" t="s">
        <v>961</v>
      </c>
      <c r="G28" s="12" t="s">
        <v>1286</v>
      </c>
      <c r="H28" s="12" t="s">
        <v>1287</v>
      </c>
      <c r="I28" s="12" t="s">
        <v>1288</v>
      </c>
      <c r="J28" s="12" t="s">
        <v>841</v>
      </c>
      <c r="K28" s="12" t="s">
        <v>826</v>
      </c>
      <c r="L28" s="246" t="s">
        <v>17</v>
      </c>
    </row>
    <row r="29" spans="1:22" x14ac:dyDescent="0.25">
      <c r="A29" s="23" t="str">
        <f t="shared" si="2"/>
        <v>GP</v>
      </c>
      <c r="B29" s="25">
        <f t="shared" si="3"/>
        <v>27</v>
      </c>
      <c r="C29" s="1" t="str">
        <f t="shared" si="1"/>
        <v>GP27</v>
      </c>
      <c r="D29" s="10" t="s">
        <v>11</v>
      </c>
      <c r="E29" s="12" t="s">
        <v>1290</v>
      </c>
      <c r="F29" s="12" t="s">
        <v>962</v>
      </c>
      <c r="G29" s="12" t="s">
        <v>1289</v>
      </c>
      <c r="H29" s="12" t="s">
        <v>1291</v>
      </c>
      <c r="I29" s="12" t="s">
        <v>1292</v>
      </c>
      <c r="J29" s="12" t="s">
        <v>842</v>
      </c>
      <c r="K29" s="12" t="s">
        <v>827</v>
      </c>
      <c r="L29" s="246" t="s">
        <v>17</v>
      </c>
    </row>
    <row r="30" spans="1:22" x14ac:dyDescent="0.25">
      <c r="A30" s="23" t="str">
        <f t="shared" si="2"/>
        <v>GP</v>
      </c>
      <c r="B30" s="25">
        <f t="shared" si="3"/>
        <v>28</v>
      </c>
      <c r="C30" s="1" t="str">
        <f t="shared" si="1"/>
        <v>GP28</v>
      </c>
      <c r="D30" s="10" t="s">
        <v>11</v>
      </c>
      <c r="E30" s="12" t="s">
        <v>1294</v>
      </c>
      <c r="F30" s="12" t="s">
        <v>963</v>
      </c>
      <c r="G30" s="12" t="s">
        <v>1293</v>
      </c>
      <c r="H30" s="12" t="s">
        <v>1295</v>
      </c>
      <c r="I30" s="12" t="s">
        <v>1296</v>
      </c>
      <c r="J30" s="12" t="s">
        <v>843</v>
      </c>
      <c r="K30" s="12" t="s">
        <v>828</v>
      </c>
      <c r="L30" s="246" t="s">
        <v>17</v>
      </c>
    </row>
    <row r="31" spans="1:22" x14ac:dyDescent="0.25">
      <c r="A31" s="23" t="str">
        <f t="shared" si="2"/>
        <v>GP</v>
      </c>
      <c r="B31" s="25">
        <f t="shared" si="3"/>
        <v>29</v>
      </c>
      <c r="C31" s="1" t="str">
        <f t="shared" si="1"/>
        <v>GP29</v>
      </c>
      <c r="D31" s="10" t="s">
        <v>11</v>
      </c>
      <c r="E31" s="12" t="s">
        <v>1300</v>
      </c>
      <c r="F31" s="12" t="s">
        <v>964</v>
      </c>
      <c r="G31" s="12" t="s">
        <v>1299</v>
      </c>
      <c r="H31" s="12" t="s">
        <v>1297</v>
      </c>
      <c r="I31" s="12" t="s">
        <v>1298</v>
      </c>
      <c r="J31" s="12" t="s">
        <v>844</v>
      </c>
      <c r="K31" s="12" t="s">
        <v>829</v>
      </c>
      <c r="L31" s="246" t="s">
        <v>17</v>
      </c>
    </row>
    <row r="32" spans="1:22" x14ac:dyDescent="0.25">
      <c r="A32" s="23" t="str">
        <f t="shared" si="2"/>
        <v>GP</v>
      </c>
      <c r="B32" s="25">
        <f t="shared" si="3"/>
        <v>30</v>
      </c>
      <c r="C32" s="1" t="str">
        <f t="shared" si="1"/>
        <v>GP30</v>
      </c>
      <c r="D32" s="10" t="s">
        <v>11</v>
      </c>
      <c r="E32" s="12" t="s">
        <v>100</v>
      </c>
      <c r="F32" s="12" t="s">
        <v>101</v>
      </c>
      <c r="G32" s="12" t="s">
        <v>102</v>
      </c>
      <c r="H32" s="12" t="s">
        <v>1301</v>
      </c>
      <c r="I32" s="12" t="s">
        <v>1302</v>
      </c>
      <c r="J32" s="12" t="s">
        <v>845</v>
      </c>
      <c r="K32" s="12" t="s">
        <v>830</v>
      </c>
      <c r="L32" s="246" t="s">
        <v>17</v>
      </c>
    </row>
    <row r="33" spans="1:20" x14ac:dyDescent="0.25">
      <c r="A33" s="23" t="str">
        <f t="shared" si="2"/>
        <v>GP</v>
      </c>
      <c r="B33" s="25">
        <f t="shared" si="3"/>
        <v>31</v>
      </c>
      <c r="C33" s="1" t="str">
        <f t="shared" si="1"/>
        <v>GP31</v>
      </c>
      <c r="D33" s="10" t="s">
        <v>11</v>
      </c>
      <c r="E33" s="245" t="s">
        <v>1304</v>
      </c>
      <c r="F33" s="245" t="s">
        <v>965</v>
      </c>
      <c r="G33" s="245" t="s">
        <v>1303</v>
      </c>
      <c r="H33" s="245" t="s">
        <v>1305</v>
      </c>
      <c r="I33" s="245" t="s">
        <v>1306</v>
      </c>
      <c r="J33" s="12" t="s">
        <v>846</v>
      </c>
      <c r="K33" s="12" t="s">
        <v>831</v>
      </c>
      <c r="L33" s="246" t="s">
        <v>17</v>
      </c>
      <c r="T33" s="16"/>
    </row>
    <row r="34" spans="1:20" x14ac:dyDescent="0.25">
      <c r="A34" s="23" t="str">
        <f t="shared" si="2"/>
        <v>GP</v>
      </c>
      <c r="B34" s="25">
        <f t="shared" si="3"/>
        <v>32</v>
      </c>
      <c r="C34" s="1" t="str">
        <f t="shared" si="1"/>
        <v>GP32</v>
      </c>
      <c r="D34" s="10" t="s">
        <v>11</v>
      </c>
      <c r="E34" s="245" t="s">
        <v>69</v>
      </c>
      <c r="F34" s="245" t="s">
        <v>70</v>
      </c>
      <c r="G34" s="245" t="s">
        <v>71</v>
      </c>
      <c r="H34" s="245" t="s">
        <v>1307</v>
      </c>
      <c r="I34" s="245" t="s">
        <v>1308</v>
      </c>
      <c r="J34" s="12" t="s">
        <v>847</v>
      </c>
      <c r="K34" s="12" t="s">
        <v>832</v>
      </c>
      <c r="L34" s="246" t="s">
        <v>17</v>
      </c>
    </row>
    <row r="35" spans="1:20" x14ac:dyDescent="0.25">
      <c r="A35" s="23" t="str">
        <f t="shared" si="2"/>
        <v>GP</v>
      </c>
      <c r="B35" s="25">
        <f t="shared" si="3"/>
        <v>33</v>
      </c>
      <c r="C35" s="1" t="str">
        <f t="shared" si="1"/>
        <v>GP33</v>
      </c>
      <c r="D35" s="10" t="s">
        <v>11</v>
      </c>
      <c r="E35" s="245" t="s">
        <v>305</v>
      </c>
      <c r="F35" s="245" t="s">
        <v>966</v>
      </c>
      <c r="G35" s="245" t="s">
        <v>1311</v>
      </c>
      <c r="H35" s="245" t="s">
        <v>1309</v>
      </c>
      <c r="I35" s="245" t="s">
        <v>1310</v>
      </c>
      <c r="J35" s="12" t="s">
        <v>848</v>
      </c>
      <c r="K35" s="12" t="s">
        <v>833</v>
      </c>
      <c r="L35" s="246" t="s">
        <v>17</v>
      </c>
    </row>
    <row r="36" spans="1:20" x14ac:dyDescent="0.25">
      <c r="A36" s="23" t="str">
        <f t="shared" si="2"/>
        <v>GP</v>
      </c>
      <c r="B36" s="25">
        <f t="shared" si="3"/>
        <v>34</v>
      </c>
      <c r="C36" s="1" t="str">
        <f t="shared" si="1"/>
        <v>GP34</v>
      </c>
      <c r="D36" s="10" t="s">
        <v>11</v>
      </c>
      <c r="E36" s="245" t="s">
        <v>1313</v>
      </c>
      <c r="F36" s="245" t="s">
        <v>967</v>
      </c>
      <c r="G36" s="245" t="s">
        <v>1312</v>
      </c>
      <c r="H36" s="245" t="s">
        <v>1314</v>
      </c>
      <c r="I36" s="245" t="s">
        <v>1315</v>
      </c>
      <c r="J36" s="12" t="s">
        <v>849</v>
      </c>
      <c r="K36" s="12" t="s">
        <v>834</v>
      </c>
      <c r="L36" s="246" t="s">
        <v>17</v>
      </c>
    </row>
    <row r="37" spans="1:20" x14ac:dyDescent="0.25">
      <c r="A37" s="23" t="str">
        <f t="shared" si="2"/>
        <v>GP</v>
      </c>
      <c r="B37" s="25">
        <f t="shared" si="3"/>
        <v>35</v>
      </c>
      <c r="C37" s="1" t="str">
        <f t="shared" si="1"/>
        <v>GP35</v>
      </c>
      <c r="D37" s="10" t="s">
        <v>11</v>
      </c>
      <c r="E37" s="245" t="s">
        <v>1318</v>
      </c>
      <c r="F37" s="245" t="s">
        <v>968</v>
      </c>
      <c r="G37" s="245" t="s">
        <v>1319</v>
      </c>
      <c r="H37" s="245" t="s">
        <v>1316</v>
      </c>
      <c r="I37" s="245" t="s">
        <v>1317</v>
      </c>
      <c r="J37" s="12" t="s">
        <v>850</v>
      </c>
      <c r="K37" s="12" t="s">
        <v>835</v>
      </c>
      <c r="L37" s="246" t="s">
        <v>17</v>
      </c>
    </row>
    <row r="38" spans="1:20" x14ac:dyDescent="0.25">
      <c r="A38" s="23" t="str">
        <f t="shared" si="2"/>
        <v>GP</v>
      </c>
      <c r="B38" s="25">
        <f t="shared" si="3"/>
        <v>36</v>
      </c>
      <c r="C38" s="1" t="str">
        <f t="shared" si="1"/>
        <v>GP36</v>
      </c>
      <c r="D38" s="10" t="s">
        <v>11</v>
      </c>
      <c r="E38" s="245" t="s">
        <v>1321</v>
      </c>
      <c r="F38" s="245" t="s">
        <v>969</v>
      </c>
      <c r="G38" s="245" t="s">
        <v>1320</v>
      </c>
      <c r="H38" s="245" t="s">
        <v>1322</v>
      </c>
      <c r="I38" s="245" t="s">
        <v>1323</v>
      </c>
      <c r="J38" s="12" t="s">
        <v>851</v>
      </c>
      <c r="K38" s="12" t="s">
        <v>836</v>
      </c>
      <c r="L38" s="246" t="s">
        <v>17</v>
      </c>
    </row>
    <row r="39" spans="1:20" x14ac:dyDescent="0.25">
      <c r="A39" s="23" t="str">
        <f t="shared" si="2"/>
        <v>GP</v>
      </c>
      <c r="B39" s="25">
        <f t="shared" si="3"/>
        <v>37</v>
      </c>
      <c r="C39" s="1" t="str">
        <f t="shared" si="1"/>
        <v>GP37</v>
      </c>
      <c r="D39" s="10" t="s">
        <v>11</v>
      </c>
      <c r="E39" s="245" t="s">
        <v>241</v>
      </c>
      <c r="F39" s="245" t="s">
        <v>970</v>
      </c>
      <c r="G39" s="245" t="s">
        <v>1324</v>
      </c>
      <c r="H39" s="245" t="s">
        <v>1325</v>
      </c>
      <c r="I39" s="245" t="s">
        <v>1326</v>
      </c>
      <c r="J39" s="12" t="s">
        <v>852</v>
      </c>
      <c r="K39" s="12" t="s">
        <v>837</v>
      </c>
      <c r="L39" s="246" t="s">
        <v>17</v>
      </c>
    </row>
    <row r="40" spans="1:20" x14ac:dyDescent="0.25">
      <c r="A40" s="23" t="str">
        <f t="shared" si="2"/>
        <v>GP</v>
      </c>
      <c r="B40" s="25">
        <f t="shared" si="3"/>
        <v>38</v>
      </c>
      <c r="C40" s="1" t="str">
        <f t="shared" si="1"/>
        <v>GP38</v>
      </c>
      <c r="D40" s="10" t="s">
        <v>11</v>
      </c>
      <c r="E40" s="245" t="s">
        <v>1330</v>
      </c>
      <c r="F40" s="245" t="s">
        <v>971</v>
      </c>
      <c r="G40" s="245" t="s">
        <v>1329</v>
      </c>
      <c r="H40" s="245" t="s">
        <v>1327</v>
      </c>
      <c r="I40" s="245" t="s">
        <v>1328</v>
      </c>
      <c r="J40" s="12" t="s">
        <v>853</v>
      </c>
      <c r="K40" s="12" t="s">
        <v>838</v>
      </c>
      <c r="L40" s="246" t="s">
        <v>17</v>
      </c>
      <c r="T40" s="16"/>
    </row>
    <row r="41" spans="1:20" x14ac:dyDescent="0.25">
      <c r="A41" s="23" t="str">
        <f t="shared" si="2"/>
        <v>GP</v>
      </c>
      <c r="B41" s="25">
        <f t="shared" si="3"/>
        <v>39</v>
      </c>
      <c r="C41" s="1" t="str">
        <f t="shared" si="1"/>
        <v>GP39</v>
      </c>
      <c r="D41" s="10" t="s">
        <v>11</v>
      </c>
      <c r="E41" s="245" t="s">
        <v>1331</v>
      </c>
      <c r="F41" s="245" t="s">
        <v>972</v>
      </c>
      <c r="G41" s="245" t="s">
        <v>1332</v>
      </c>
      <c r="H41" s="245" t="s">
        <v>1333</v>
      </c>
      <c r="I41" s="245" t="s">
        <v>1334</v>
      </c>
      <c r="J41" s="12" t="s">
        <v>854</v>
      </c>
      <c r="K41" s="12" t="s">
        <v>839</v>
      </c>
      <c r="L41" s="246" t="s">
        <v>17</v>
      </c>
      <c r="T41" s="16"/>
    </row>
    <row r="42" spans="1:20" x14ac:dyDescent="0.25">
      <c r="A42" s="23" t="str">
        <f t="shared" si="2"/>
        <v>GP</v>
      </c>
      <c r="B42" s="25">
        <f t="shared" si="3"/>
        <v>40</v>
      </c>
      <c r="C42" s="1" t="str">
        <f t="shared" si="1"/>
        <v>GP40</v>
      </c>
      <c r="D42" s="10" t="s">
        <v>11</v>
      </c>
      <c r="E42" s="245" t="s">
        <v>1337</v>
      </c>
      <c r="F42" s="245" t="s">
        <v>973</v>
      </c>
      <c r="G42" s="245" t="s">
        <v>1338</v>
      </c>
      <c r="H42" s="245" t="s">
        <v>1335</v>
      </c>
      <c r="I42" s="245" t="s">
        <v>1336</v>
      </c>
      <c r="J42" s="12" t="s">
        <v>855</v>
      </c>
      <c r="K42" s="12" t="s">
        <v>840</v>
      </c>
      <c r="L42" s="246" t="s">
        <v>17</v>
      </c>
    </row>
    <row r="43" spans="1:20" x14ac:dyDescent="0.25">
      <c r="A43" s="23" t="str">
        <f t="shared" si="2"/>
        <v>GP</v>
      </c>
      <c r="B43" s="25">
        <f t="shared" si="3"/>
        <v>41</v>
      </c>
      <c r="C43" s="1" t="str">
        <f t="shared" si="1"/>
        <v>GP41</v>
      </c>
      <c r="D43" s="10" t="s">
        <v>11</v>
      </c>
      <c r="E43" s="245" t="s">
        <v>982</v>
      </c>
      <c r="F43" s="245" t="s">
        <v>983</v>
      </c>
      <c r="G43" s="245" t="s">
        <v>1001</v>
      </c>
      <c r="H43" s="245" t="s">
        <v>999</v>
      </c>
      <c r="I43" s="245" t="s">
        <v>1000</v>
      </c>
      <c r="J43" s="245" t="s">
        <v>55</v>
      </c>
      <c r="K43" s="245" t="s">
        <v>56</v>
      </c>
      <c r="L43" s="246" t="s">
        <v>35</v>
      </c>
    </row>
    <row r="44" spans="1:20" x14ac:dyDescent="0.25">
      <c r="A44" s="23" t="str">
        <f t="shared" si="2"/>
        <v>GP</v>
      </c>
      <c r="B44" s="25">
        <f t="shared" si="3"/>
        <v>42</v>
      </c>
      <c r="C44" s="1" t="str">
        <f t="shared" si="1"/>
        <v>GP42</v>
      </c>
      <c r="D44" s="10" t="s">
        <v>11</v>
      </c>
      <c r="E44" s="245" t="s">
        <v>1342</v>
      </c>
      <c r="F44" s="245" t="s">
        <v>984</v>
      </c>
      <c r="G44" s="245" t="s">
        <v>1339</v>
      </c>
      <c r="H44" s="245" t="s">
        <v>1340</v>
      </c>
      <c r="I44" s="245" t="s">
        <v>1341</v>
      </c>
      <c r="J44" s="245" t="s">
        <v>52</v>
      </c>
      <c r="K44" s="245" t="s">
        <v>53</v>
      </c>
      <c r="L44" s="246" t="s">
        <v>32</v>
      </c>
    </row>
    <row r="45" spans="1:20" x14ac:dyDescent="0.25">
      <c r="A45" s="23" t="str">
        <f>A44</f>
        <v>GP</v>
      </c>
      <c r="B45" s="25">
        <f>B44+1</f>
        <v>43</v>
      </c>
      <c r="C45" s="1" t="str">
        <f>CONCATENATE(A45,B45)</f>
        <v>GP43</v>
      </c>
      <c r="D45" s="10" t="s">
        <v>11</v>
      </c>
      <c r="E45" s="245" t="s">
        <v>93</v>
      </c>
      <c r="F45" s="245" t="s">
        <v>94</v>
      </c>
      <c r="G45" s="245" t="s">
        <v>95</v>
      </c>
      <c r="H45" s="245" t="s">
        <v>1343</v>
      </c>
      <c r="I45" s="245" t="s">
        <v>1344</v>
      </c>
      <c r="J45" s="245" t="s">
        <v>42</v>
      </c>
      <c r="K45" s="245" t="s">
        <v>43</v>
      </c>
      <c r="L45" s="246" t="s">
        <v>32</v>
      </c>
    </row>
    <row r="46" spans="1:20" x14ac:dyDescent="0.25">
      <c r="A46" s="23" t="str">
        <f t="shared" ref="A46:A92" si="4">A45</f>
        <v>GP</v>
      </c>
      <c r="B46" s="25">
        <f t="shared" ref="B46:B92" si="5">B45+1</f>
        <v>44</v>
      </c>
      <c r="C46" s="1" t="str">
        <f t="shared" ref="C46:C92" si="6">CONCATENATE(A46,B46)</f>
        <v>GP44</v>
      </c>
      <c r="D46" s="10" t="s">
        <v>11</v>
      </c>
      <c r="E46" s="245" t="s">
        <v>45</v>
      </c>
      <c r="F46" s="245" t="s">
        <v>46</v>
      </c>
      <c r="G46" s="245" t="s">
        <v>47</v>
      </c>
      <c r="H46" s="245" t="s">
        <v>1002</v>
      </c>
      <c r="I46" s="245" t="s">
        <v>1003</v>
      </c>
      <c r="J46" s="245" t="s">
        <v>39</v>
      </c>
      <c r="K46" s="245" t="s">
        <v>40</v>
      </c>
      <c r="L46" s="246" t="s">
        <v>32</v>
      </c>
    </row>
    <row r="47" spans="1:20" x14ac:dyDescent="0.25">
      <c r="A47" s="23" t="str">
        <f t="shared" si="4"/>
        <v>GP</v>
      </c>
      <c r="B47" s="25">
        <f t="shared" si="5"/>
        <v>45</v>
      </c>
      <c r="C47" s="1" t="str">
        <f t="shared" si="6"/>
        <v>GP45</v>
      </c>
      <c r="D47" s="10" t="s">
        <v>11</v>
      </c>
      <c r="E47" s="245" t="s">
        <v>1348</v>
      </c>
      <c r="F47" s="245" t="s">
        <v>985</v>
      </c>
      <c r="G47" s="245" t="s">
        <v>1347</v>
      </c>
      <c r="H47" s="245" t="s">
        <v>1345</v>
      </c>
      <c r="I47" s="245" t="s">
        <v>1346</v>
      </c>
      <c r="J47" s="245" t="s">
        <v>48</v>
      </c>
      <c r="K47" s="245" t="s">
        <v>49</v>
      </c>
      <c r="L47" s="246" t="s">
        <v>32</v>
      </c>
    </row>
    <row r="48" spans="1:20" x14ac:dyDescent="0.25">
      <c r="A48" s="23" t="str">
        <f t="shared" si="4"/>
        <v>GP</v>
      </c>
      <c r="B48" s="25">
        <f t="shared" si="5"/>
        <v>46</v>
      </c>
      <c r="C48" s="1" t="str">
        <f t="shared" si="6"/>
        <v>GP46</v>
      </c>
      <c r="D48" s="10" t="s">
        <v>11</v>
      </c>
      <c r="E48" s="245" t="s">
        <v>1349</v>
      </c>
      <c r="F48" s="245" t="s">
        <v>986</v>
      </c>
      <c r="G48" s="245" t="s">
        <v>1350</v>
      </c>
      <c r="H48" s="245" t="s">
        <v>1351</v>
      </c>
      <c r="I48" s="245" t="s">
        <v>1352</v>
      </c>
      <c r="J48" s="245" t="s">
        <v>856</v>
      </c>
      <c r="K48" s="245" t="s">
        <v>857</v>
      </c>
      <c r="L48" s="246" t="s">
        <v>32</v>
      </c>
      <c r="T48" s="16"/>
    </row>
    <row r="49" spans="1:13" x14ac:dyDescent="0.25">
      <c r="A49" s="23" t="str">
        <f t="shared" si="4"/>
        <v>GP</v>
      </c>
      <c r="B49" s="25">
        <f t="shared" si="5"/>
        <v>47</v>
      </c>
      <c r="C49" s="1" t="str">
        <f t="shared" si="6"/>
        <v>GP47</v>
      </c>
      <c r="D49" s="10" t="s">
        <v>11</v>
      </c>
      <c r="E49" s="245" t="s">
        <v>1353</v>
      </c>
      <c r="F49" s="245" t="s">
        <v>987</v>
      </c>
      <c r="G49" s="245" t="s">
        <v>1354</v>
      </c>
      <c r="H49" s="245" t="s">
        <v>1355</v>
      </c>
      <c r="I49" s="245" t="s">
        <v>1356</v>
      </c>
      <c r="J49" s="245" t="s">
        <v>858</v>
      </c>
      <c r="K49" s="245" t="s">
        <v>859</v>
      </c>
      <c r="L49" s="246" t="s">
        <v>32</v>
      </c>
      <c r="M49" s="1"/>
    </row>
    <row r="50" spans="1:13" x14ac:dyDescent="0.25">
      <c r="A50" s="23" t="str">
        <f t="shared" si="4"/>
        <v>GP</v>
      </c>
      <c r="B50" s="25">
        <f t="shared" si="5"/>
        <v>48</v>
      </c>
      <c r="C50" s="1" t="str">
        <f t="shared" si="6"/>
        <v>GP48</v>
      </c>
      <c r="D50" s="10" t="s">
        <v>11</v>
      </c>
      <c r="E50" s="245" t="s">
        <v>984</v>
      </c>
      <c r="F50" s="245" t="s">
        <v>988</v>
      </c>
      <c r="G50" s="245" t="s">
        <v>1357</v>
      </c>
      <c r="H50" s="245" t="s">
        <v>1358</v>
      </c>
      <c r="I50" s="245" t="s">
        <v>1359</v>
      </c>
      <c r="J50" s="245" t="s">
        <v>860</v>
      </c>
      <c r="K50" s="245" t="s">
        <v>861</v>
      </c>
      <c r="L50" s="246" t="s">
        <v>32</v>
      </c>
      <c r="M50" s="1"/>
    </row>
    <row r="51" spans="1:13" x14ac:dyDescent="0.25">
      <c r="A51" s="23" t="str">
        <f t="shared" si="4"/>
        <v>GP</v>
      </c>
      <c r="B51" s="25">
        <f t="shared" si="5"/>
        <v>49</v>
      </c>
      <c r="C51" s="1" t="str">
        <f t="shared" si="6"/>
        <v>GP49</v>
      </c>
      <c r="D51" s="10" t="s">
        <v>11</v>
      </c>
      <c r="E51" s="245" t="s">
        <v>115</v>
      </c>
      <c r="F51" s="245" t="s">
        <v>116</v>
      </c>
      <c r="G51" s="245" t="s">
        <v>117</v>
      </c>
      <c r="H51" s="245" t="s">
        <v>1360</v>
      </c>
      <c r="I51" s="245" t="s">
        <v>1361</v>
      </c>
      <c r="J51" s="245" t="s">
        <v>862</v>
      </c>
      <c r="K51" s="245" t="s">
        <v>863</v>
      </c>
      <c r="L51" s="246" t="s">
        <v>32</v>
      </c>
      <c r="M51" s="1"/>
    </row>
    <row r="52" spans="1:13" x14ac:dyDescent="0.25">
      <c r="A52" s="23" t="str">
        <f t="shared" si="4"/>
        <v>GP</v>
      </c>
      <c r="B52" s="25">
        <f t="shared" si="5"/>
        <v>50</v>
      </c>
      <c r="C52" s="1" t="str">
        <f t="shared" si="6"/>
        <v>GP50</v>
      </c>
      <c r="D52" s="10" t="s">
        <v>11</v>
      </c>
      <c r="E52" s="245" t="s">
        <v>1364</v>
      </c>
      <c r="F52" s="245" t="s">
        <v>989</v>
      </c>
      <c r="G52" s="245" t="s">
        <v>1365</v>
      </c>
      <c r="H52" s="245" t="s">
        <v>1362</v>
      </c>
      <c r="I52" s="245" t="s">
        <v>1363</v>
      </c>
      <c r="J52" s="245" t="s">
        <v>864</v>
      </c>
      <c r="K52" s="245" t="s">
        <v>865</v>
      </c>
      <c r="L52" s="246" t="s">
        <v>32</v>
      </c>
      <c r="M52" s="1"/>
    </row>
    <row r="53" spans="1:13" x14ac:dyDescent="0.25">
      <c r="A53" s="23" t="str">
        <f t="shared" si="4"/>
        <v>GP</v>
      </c>
      <c r="B53" s="25">
        <f t="shared" si="5"/>
        <v>51</v>
      </c>
      <c r="C53" s="1" t="str">
        <f t="shared" si="6"/>
        <v>GP51</v>
      </c>
      <c r="D53" s="10" t="s">
        <v>11</v>
      </c>
      <c r="E53" s="245" t="s">
        <v>1366</v>
      </c>
      <c r="F53" s="245" t="s">
        <v>990</v>
      </c>
      <c r="G53" s="245" t="s">
        <v>1367</v>
      </c>
      <c r="H53" s="245" t="s">
        <v>1368</v>
      </c>
      <c r="I53" s="245" t="s">
        <v>1369</v>
      </c>
      <c r="J53" s="245" t="s">
        <v>866</v>
      </c>
      <c r="K53" s="245" t="s">
        <v>867</v>
      </c>
      <c r="L53" s="246" t="s">
        <v>32</v>
      </c>
      <c r="M53" s="1"/>
    </row>
    <row r="54" spans="1:13" x14ac:dyDescent="0.25">
      <c r="A54" s="23" t="str">
        <f t="shared" si="4"/>
        <v>GP</v>
      </c>
      <c r="B54" s="25">
        <f t="shared" si="5"/>
        <v>52</v>
      </c>
      <c r="C54" s="1" t="str">
        <f t="shared" si="6"/>
        <v>GP52</v>
      </c>
      <c r="D54" s="10" t="s">
        <v>11</v>
      </c>
      <c r="E54" s="245" t="s">
        <v>1371</v>
      </c>
      <c r="F54" s="245" t="s">
        <v>991</v>
      </c>
      <c r="G54" s="245" t="s">
        <v>1370</v>
      </c>
      <c r="H54" s="245" t="s">
        <v>1372</v>
      </c>
      <c r="I54" s="245" t="s">
        <v>1373</v>
      </c>
      <c r="J54" s="245" t="s">
        <v>868</v>
      </c>
      <c r="K54" s="245" t="s">
        <v>869</v>
      </c>
      <c r="L54" s="246" t="s">
        <v>32</v>
      </c>
      <c r="M54" s="1"/>
    </row>
    <row r="55" spans="1:13" x14ac:dyDescent="0.25">
      <c r="A55" s="23" t="str">
        <f t="shared" si="4"/>
        <v>GP</v>
      </c>
      <c r="B55" s="25">
        <f t="shared" si="5"/>
        <v>53</v>
      </c>
      <c r="C55" s="1" t="str">
        <f t="shared" si="6"/>
        <v>GP53</v>
      </c>
      <c r="D55" s="10" t="s">
        <v>11</v>
      </c>
      <c r="E55" s="245" t="s">
        <v>1376</v>
      </c>
      <c r="F55" s="245" t="s">
        <v>992</v>
      </c>
      <c r="G55" s="245" t="s">
        <v>1377</v>
      </c>
      <c r="H55" s="245" t="s">
        <v>1374</v>
      </c>
      <c r="I55" s="245" t="s">
        <v>1375</v>
      </c>
      <c r="J55" s="245" t="s">
        <v>870</v>
      </c>
      <c r="K55" s="245" t="s">
        <v>871</v>
      </c>
      <c r="L55" s="246" t="s">
        <v>32</v>
      </c>
      <c r="M55" s="1"/>
    </row>
    <row r="56" spans="1:13" x14ac:dyDescent="0.25">
      <c r="A56" s="23" t="str">
        <f t="shared" si="4"/>
        <v>GP</v>
      </c>
      <c r="B56" s="25">
        <f t="shared" si="5"/>
        <v>54</v>
      </c>
      <c r="C56" s="1" t="str">
        <f t="shared" si="6"/>
        <v>GP54</v>
      </c>
      <c r="D56" s="10" t="s">
        <v>11</v>
      </c>
      <c r="E56" s="245" t="s">
        <v>1378</v>
      </c>
      <c r="F56" s="245" t="s">
        <v>993</v>
      </c>
      <c r="G56" s="245" t="s">
        <v>1379</v>
      </c>
      <c r="H56" s="245" t="s">
        <v>1380</v>
      </c>
      <c r="I56" s="245" t="s">
        <v>1381</v>
      </c>
      <c r="J56" s="245" t="s">
        <v>872</v>
      </c>
      <c r="K56" s="245" t="s">
        <v>873</v>
      </c>
      <c r="L56" s="246" t="s">
        <v>32</v>
      </c>
      <c r="M56" s="1"/>
    </row>
    <row r="57" spans="1:13" x14ac:dyDescent="0.25">
      <c r="A57" s="23" t="str">
        <f t="shared" si="4"/>
        <v>GP</v>
      </c>
      <c r="B57" s="25">
        <f t="shared" si="5"/>
        <v>55</v>
      </c>
      <c r="C57" s="1" t="str">
        <f t="shared" si="6"/>
        <v>GP55</v>
      </c>
      <c r="D57" s="10" t="s">
        <v>11</v>
      </c>
      <c r="E57" s="245" t="s">
        <v>1385</v>
      </c>
      <c r="F57" s="245" t="s">
        <v>994</v>
      </c>
      <c r="G57" s="245" t="s">
        <v>1382</v>
      </c>
      <c r="H57" s="245" t="s">
        <v>1383</v>
      </c>
      <c r="I57" s="245" t="s">
        <v>1384</v>
      </c>
      <c r="J57" s="245" t="s">
        <v>874</v>
      </c>
      <c r="K57" s="245" t="s">
        <v>875</v>
      </c>
      <c r="L57" s="246" t="s">
        <v>32</v>
      </c>
      <c r="M57" s="1"/>
    </row>
    <row r="58" spans="1:13" x14ac:dyDescent="0.25">
      <c r="A58" s="23" t="str">
        <f t="shared" si="4"/>
        <v>GP</v>
      </c>
      <c r="B58" s="25">
        <f t="shared" si="5"/>
        <v>56</v>
      </c>
      <c r="C58" s="1" t="str">
        <f t="shared" si="6"/>
        <v>GP56</v>
      </c>
      <c r="D58" s="10" t="s">
        <v>11</v>
      </c>
      <c r="E58" s="245" t="s">
        <v>82</v>
      </c>
      <c r="F58" s="245" t="s">
        <v>83</v>
      </c>
      <c r="G58" s="245" t="s">
        <v>84</v>
      </c>
      <c r="H58" s="245" t="s">
        <v>1386</v>
      </c>
      <c r="I58" s="245" t="s">
        <v>1387</v>
      </c>
      <c r="J58" s="245" t="s">
        <v>876</v>
      </c>
      <c r="K58" s="245" t="s">
        <v>877</v>
      </c>
      <c r="L58" s="246" t="s">
        <v>32</v>
      </c>
      <c r="M58" s="1"/>
    </row>
    <row r="59" spans="1:13" x14ac:dyDescent="0.25">
      <c r="A59" s="23" t="str">
        <f t="shared" si="4"/>
        <v>GP</v>
      </c>
      <c r="B59" s="25">
        <f t="shared" si="5"/>
        <v>57</v>
      </c>
      <c r="C59" s="1" t="str">
        <f t="shared" si="6"/>
        <v>GP57</v>
      </c>
      <c r="D59" s="10" t="s">
        <v>11</v>
      </c>
      <c r="E59" s="245" t="s">
        <v>1389</v>
      </c>
      <c r="F59" s="245" t="s">
        <v>995</v>
      </c>
      <c r="G59" s="245" t="s">
        <v>1388</v>
      </c>
      <c r="H59" s="245" t="s">
        <v>1390</v>
      </c>
      <c r="I59" s="245" t="s">
        <v>1391</v>
      </c>
      <c r="J59" s="245" t="s">
        <v>878</v>
      </c>
      <c r="K59" s="245" t="s">
        <v>879</v>
      </c>
      <c r="L59" s="246" t="s">
        <v>32</v>
      </c>
      <c r="M59" s="1"/>
    </row>
    <row r="60" spans="1:13" x14ac:dyDescent="0.25">
      <c r="A60" s="23" t="str">
        <f t="shared" si="4"/>
        <v>GP</v>
      </c>
      <c r="B60" s="25">
        <f t="shared" si="5"/>
        <v>58</v>
      </c>
      <c r="C60" s="1" t="str">
        <f t="shared" si="6"/>
        <v>GP58</v>
      </c>
      <c r="D60" s="10" t="s">
        <v>11</v>
      </c>
      <c r="E60" s="245" t="s">
        <v>198</v>
      </c>
      <c r="F60" s="245" t="s">
        <v>996</v>
      </c>
      <c r="G60" s="245" t="s">
        <v>1392</v>
      </c>
      <c r="H60" s="245" t="s">
        <v>1393</v>
      </c>
      <c r="I60" s="245" t="s">
        <v>1394</v>
      </c>
      <c r="J60" s="245" t="s">
        <v>880</v>
      </c>
      <c r="K60" s="245" t="s">
        <v>881</v>
      </c>
      <c r="L60" s="246" t="s">
        <v>32</v>
      </c>
      <c r="M60" s="1"/>
    </row>
    <row r="61" spans="1:13" x14ac:dyDescent="0.25">
      <c r="A61" s="23" t="str">
        <f t="shared" si="4"/>
        <v>GP</v>
      </c>
      <c r="B61" s="25">
        <f t="shared" si="5"/>
        <v>59</v>
      </c>
      <c r="C61" s="1" t="str">
        <f t="shared" si="6"/>
        <v>GP59</v>
      </c>
      <c r="D61" s="10" t="s">
        <v>11</v>
      </c>
      <c r="E61" s="245" t="s">
        <v>1510</v>
      </c>
      <c r="F61" s="245" t="s">
        <v>997</v>
      </c>
      <c r="G61" s="245" t="s">
        <v>1395</v>
      </c>
      <c r="H61" s="245" t="s">
        <v>1396</v>
      </c>
      <c r="I61" s="245" t="s">
        <v>1397</v>
      </c>
      <c r="J61" s="245" t="s">
        <v>882</v>
      </c>
      <c r="K61" s="245" t="s">
        <v>883</v>
      </c>
      <c r="L61" s="246" t="s">
        <v>32</v>
      </c>
      <c r="M61" s="1"/>
    </row>
    <row r="62" spans="1:13" x14ac:dyDescent="0.25">
      <c r="A62" s="23" t="str">
        <f t="shared" si="4"/>
        <v>GP</v>
      </c>
      <c r="B62" s="25">
        <f t="shared" si="5"/>
        <v>60</v>
      </c>
      <c r="C62" s="1" t="str">
        <f t="shared" si="6"/>
        <v>GP60</v>
      </c>
      <c r="D62" s="10" t="s">
        <v>11</v>
      </c>
      <c r="E62" s="245" t="s">
        <v>1511</v>
      </c>
      <c r="F62" s="245" t="s">
        <v>998</v>
      </c>
      <c r="G62" s="245" t="s">
        <v>1398</v>
      </c>
      <c r="H62" s="245" t="s">
        <v>1399</v>
      </c>
      <c r="I62" s="245" t="s">
        <v>1400</v>
      </c>
      <c r="J62" s="245" t="s">
        <v>884</v>
      </c>
      <c r="K62" s="245" t="s">
        <v>885</v>
      </c>
      <c r="L62" s="246" t="s">
        <v>32</v>
      </c>
      <c r="M62" s="1"/>
    </row>
    <row r="63" spans="1:13" x14ac:dyDescent="0.25">
      <c r="A63" s="23" t="str">
        <f t="shared" si="4"/>
        <v>GP</v>
      </c>
      <c r="B63" s="25">
        <f t="shared" si="5"/>
        <v>61</v>
      </c>
      <c r="C63" s="1" t="str">
        <f t="shared" si="6"/>
        <v>GP61</v>
      </c>
      <c r="D63" s="10" t="s">
        <v>11</v>
      </c>
      <c r="E63" s="245" t="s">
        <v>1512</v>
      </c>
      <c r="F63" s="245" t="s">
        <v>942</v>
      </c>
      <c r="G63" s="245" t="s">
        <v>1401</v>
      </c>
      <c r="H63" s="245" t="s">
        <v>1402</v>
      </c>
      <c r="I63" s="245" t="s">
        <v>1403</v>
      </c>
      <c r="J63" s="245" t="s">
        <v>80</v>
      </c>
      <c r="K63" s="245" t="s">
        <v>81</v>
      </c>
      <c r="L63" s="246" t="s">
        <v>54</v>
      </c>
      <c r="M63" s="1"/>
    </row>
    <row r="64" spans="1:13" x14ac:dyDescent="0.25">
      <c r="A64" s="23" t="str">
        <f t="shared" si="4"/>
        <v>GP</v>
      </c>
      <c r="B64" s="25">
        <f t="shared" si="5"/>
        <v>62</v>
      </c>
      <c r="C64" s="1" t="str">
        <f t="shared" si="6"/>
        <v>GP62</v>
      </c>
      <c r="D64" s="10" t="s">
        <v>11</v>
      </c>
      <c r="E64" s="245" t="s">
        <v>27</v>
      </c>
      <c r="F64" s="245" t="s">
        <v>28</v>
      </c>
      <c r="G64" s="245" t="s">
        <v>29</v>
      </c>
      <c r="H64" s="245" t="s">
        <v>1404</v>
      </c>
      <c r="I64" s="245" t="s">
        <v>1405</v>
      </c>
      <c r="J64" s="245" t="s">
        <v>72</v>
      </c>
      <c r="K64" s="245" t="s">
        <v>73</v>
      </c>
      <c r="L64" s="246" t="s">
        <v>50</v>
      </c>
    </row>
    <row r="65" spans="1:13" x14ac:dyDescent="0.25">
      <c r="A65" s="23" t="str">
        <f t="shared" si="4"/>
        <v>GP</v>
      </c>
      <c r="B65" s="25">
        <f t="shared" si="5"/>
        <v>63</v>
      </c>
      <c r="C65" s="1" t="str">
        <f t="shared" si="6"/>
        <v>GP63</v>
      </c>
      <c r="D65" s="10" t="s">
        <v>11</v>
      </c>
      <c r="E65" s="245" t="s">
        <v>1509</v>
      </c>
      <c r="F65" s="245" t="s">
        <v>943</v>
      </c>
      <c r="G65" s="245" t="s">
        <v>1406</v>
      </c>
      <c r="H65" s="245" t="s">
        <v>1407</v>
      </c>
      <c r="I65" s="245" t="s">
        <v>1408</v>
      </c>
      <c r="J65" s="245" t="s">
        <v>75</v>
      </c>
      <c r="K65" s="245" t="s">
        <v>76</v>
      </c>
      <c r="L65" s="246" t="s">
        <v>50</v>
      </c>
    </row>
    <row r="66" spans="1:13" x14ac:dyDescent="0.25">
      <c r="A66" s="23" t="str">
        <f t="shared" si="4"/>
        <v>GP</v>
      </c>
      <c r="B66" s="25">
        <f t="shared" si="5"/>
        <v>64</v>
      </c>
      <c r="C66" s="1" t="str">
        <f t="shared" si="6"/>
        <v>GP64</v>
      </c>
      <c r="D66" s="10" t="s">
        <v>11</v>
      </c>
      <c r="E66" s="245" t="s">
        <v>1508</v>
      </c>
      <c r="F66" s="245" t="s">
        <v>944</v>
      </c>
      <c r="G66" s="245" t="s">
        <v>1409</v>
      </c>
      <c r="H66" s="245" t="s">
        <v>1410</v>
      </c>
      <c r="I66" s="245" t="s">
        <v>1411</v>
      </c>
      <c r="J66" s="245" t="s">
        <v>61</v>
      </c>
      <c r="K66" s="245" t="s">
        <v>62</v>
      </c>
      <c r="L66" s="246" t="s">
        <v>50</v>
      </c>
    </row>
    <row r="67" spans="1:13" x14ac:dyDescent="0.25">
      <c r="A67" s="23" t="str">
        <f t="shared" si="4"/>
        <v>GP</v>
      </c>
      <c r="B67" s="25">
        <f t="shared" si="5"/>
        <v>65</v>
      </c>
      <c r="C67" s="1" t="str">
        <f t="shared" si="6"/>
        <v>GP65</v>
      </c>
      <c r="D67" s="10" t="s">
        <v>11</v>
      </c>
      <c r="E67" s="245" t="s">
        <v>1507</v>
      </c>
      <c r="F67" s="245" t="s">
        <v>945</v>
      </c>
      <c r="G67" s="245" t="s">
        <v>1412</v>
      </c>
      <c r="H67" s="245" t="s">
        <v>1413</v>
      </c>
      <c r="I67" s="245" t="s">
        <v>1414</v>
      </c>
      <c r="J67" s="245" t="s">
        <v>67</v>
      </c>
      <c r="K67" s="245" t="s">
        <v>68</v>
      </c>
      <c r="L67" s="246" t="s">
        <v>50</v>
      </c>
    </row>
    <row r="68" spans="1:13" x14ac:dyDescent="0.25">
      <c r="A68" s="23" t="str">
        <f t="shared" si="4"/>
        <v>GP</v>
      </c>
      <c r="B68" s="25">
        <f t="shared" si="5"/>
        <v>66</v>
      </c>
      <c r="C68" s="1" t="str">
        <f t="shared" si="6"/>
        <v>GP66</v>
      </c>
      <c r="D68" s="10" t="s">
        <v>11</v>
      </c>
      <c r="E68" s="245" t="s">
        <v>1506</v>
      </c>
      <c r="F68" s="245" t="s">
        <v>946</v>
      </c>
      <c r="G68" s="245" t="s">
        <v>1415</v>
      </c>
      <c r="H68" s="245" t="s">
        <v>1416</v>
      </c>
      <c r="I68" s="245" t="s">
        <v>1417</v>
      </c>
      <c r="J68" s="245" t="s">
        <v>886</v>
      </c>
      <c r="K68" s="245" t="s">
        <v>887</v>
      </c>
      <c r="L68" s="246" t="s">
        <v>50</v>
      </c>
    </row>
    <row r="69" spans="1:13" x14ac:dyDescent="0.25">
      <c r="A69" s="23" t="str">
        <f t="shared" si="4"/>
        <v>GP</v>
      </c>
      <c r="B69" s="25">
        <f t="shared" si="5"/>
        <v>67</v>
      </c>
      <c r="C69" s="1" t="str">
        <f t="shared" si="6"/>
        <v>GP67</v>
      </c>
      <c r="D69" s="10" t="s">
        <v>11</v>
      </c>
      <c r="E69" s="245" t="s">
        <v>1505</v>
      </c>
      <c r="F69" s="245" t="s">
        <v>947</v>
      </c>
      <c r="G69" s="245" t="s">
        <v>1418</v>
      </c>
      <c r="H69" s="245" t="s">
        <v>1419</v>
      </c>
      <c r="I69" s="245" t="s">
        <v>1420</v>
      </c>
      <c r="J69" s="245" t="s">
        <v>888</v>
      </c>
      <c r="K69" s="245" t="s">
        <v>889</v>
      </c>
      <c r="L69" s="246" t="s">
        <v>50</v>
      </c>
      <c r="M69" s="1"/>
    </row>
    <row r="70" spans="1:13" x14ac:dyDescent="0.25">
      <c r="A70" s="23" t="str">
        <f t="shared" si="4"/>
        <v>GP</v>
      </c>
      <c r="B70" s="25">
        <f t="shared" si="5"/>
        <v>68</v>
      </c>
      <c r="C70" s="1" t="str">
        <f t="shared" si="6"/>
        <v>GP68</v>
      </c>
      <c r="D70" s="10" t="s">
        <v>11</v>
      </c>
      <c r="E70" s="245" t="s">
        <v>1504</v>
      </c>
      <c r="F70" s="245" t="s">
        <v>948</v>
      </c>
      <c r="G70" s="245" t="s">
        <v>1423</v>
      </c>
      <c r="H70" s="245" t="s">
        <v>1421</v>
      </c>
      <c r="I70" s="245" t="s">
        <v>1422</v>
      </c>
      <c r="J70" s="245" t="s">
        <v>890</v>
      </c>
      <c r="K70" s="245" t="s">
        <v>891</v>
      </c>
      <c r="L70" s="246" t="s">
        <v>50</v>
      </c>
      <c r="M70" s="1"/>
    </row>
    <row r="71" spans="1:13" x14ac:dyDescent="0.25">
      <c r="A71" s="23" t="str">
        <f t="shared" si="4"/>
        <v>GP</v>
      </c>
      <c r="B71" s="25">
        <f t="shared" si="5"/>
        <v>69</v>
      </c>
      <c r="C71" s="1" t="str">
        <f t="shared" si="6"/>
        <v>GP69</v>
      </c>
      <c r="D71" s="10" t="s">
        <v>11</v>
      </c>
      <c r="E71" s="245" t="s">
        <v>1503</v>
      </c>
      <c r="F71" s="245" t="s">
        <v>949</v>
      </c>
      <c r="G71" s="245" t="s">
        <v>1424</v>
      </c>
      <c r="H71" s="245" t="s">
        <v>1425</v>
      </c>
      <c r="I71" s="245" t="s">
        <v>1426</v>
      </c>
      <c r="J71" s="245" t="s">
        <v>892</v>
      </c>
      <c r="K71" s="245" t="s">
        <v>893</v>
      </c>
      <c r="L71" s="246" t="s">
        <v>50</v>
      </c>
      <c r="M71" s="1"/>
    </row>
    <row r="72" spans="1:13" x14ac:dyDescent="0.25">
      <c r="A72" s="23" t="str">
        <f t="shared" si="4"/>
        <v>GP</v>
      </c>
      <c r="B72" s="25">
        <f t="shared" si="5"/>
        <v>70</v>
      </c>
      <c r="C72" s="1" t="str">
        <f t="shared" si="6"/>
        <v>GP70</v>
      </c>
      <c r="D72" s="10" t="s">
        <v>11</v>
      </c>
      <c r="E72" s="245" t="s">
        <v>1502</v>
      </c>
      <c r="F72" s="245" t="s">
        <v>950</v>
      </c>
      <c r="G72" s="245" t="s">
        <v>1427</v>
      </c>
      <c r="H72" s="245" t="s">
        <v>1428</v>
      </c>
      <c r="I72" s="245" t="s">
        <v>1429</v>
      </c>
      <c r="J72" s="245" t="s">
        <v>894</v>
      </c>
      <c r="K72" s="245" t="s">
        <v>895</v>
      </c>
      <c r="L72" s="246" t="s">
        <v>50</v>
      </c>
      <c r="M72" s="1"/>
    </row>
    <row r="73" spans="1:13" x14ac:dyDescent="0.25">
      <c r="A73" s="23" t="str">
        <f t="shared" si="4"/>
        <v>GP</v>
      </c>
      <c r="B73" s="25">
        <f t="shared" si="5"/>
        <v>71</v>
      </c>
      <c r="C73" s="1" t="str">
        <f t="shared" si="6"/>
        <v>GP71</v>
      </c>
      <c r="D73" s="10" t="s">
        <v>11</v>
      </c>
      <c r="E73" s="245" t="s">
        <v>1501</v>
      </c>
      <c r="F73" s="245" t="s">
        <v>278</v>
      </c>
      <c r="G73" s="245" t="s">
        <v>1430</v>
      </c>
      <c r="H73" s="245" t="s">
        <v>1431</v>
      </c>
      <c r="I73" s="245" t="s">
        <v>1432</v>
      </c>
      <c r="J73" s="245" t="s">
        <v>896</v>
      </c>
      <c r="K73" s="245" t="s">
        <v>897</v>
      </c>
      <c r="L73" s="246" t="s">
        <v>50</v>
      </c>
      <c r="M73" s="1"/>
    </row>
    <row r="74" spans="1:13" x14ac:dyDescent="0.25">
      <c r="A74" s="23" t="str">
        <f t="shared" si="4"/>
        <v>GP</v>
      </c>
      <c r="B74" s="25">
        <f t="shared" si="5"/>
        <v>72</v>
      </c>
      <c r="C74" s="1" t="str">
        <f t="shared" si="6"/>
        <v>GP72</v>
      </c>
      <c r="D74" s="10" t="s">
        <v>11</v>
      </c>
      <c r="E74" s="245" t="s">
        <v>1500</v>
      </c>
      <c r="F74" s="245" t="s">
        <v>951</v>
      </c>
      <c r="G74" s="245" t="s">
        <v>1433</v>
      </c>
      <c r="H74" s="245" t="s">
        <v>1434</v>
      </c>
      <c r="I74" s="245" t="s">
        <v>1435</v>
      </c>
      <c r="J74" s="245" t="s">
        <v>898</v>
      </c>
      <c r="K74" s="245" t="s">
        <v>899</v>
      </c>
      <c r="L74" s="246" t="s">
        <v>50</v>
      </c>
      <c r="M74" s="1"/>
    </row>
    <row r="75" spans="1:13" x14ac:dyDescent="0.25">
      <c r="A75" s="23" t="str">
        <f t="shared" si="4"/>
        <v>GP</v>
      </c>
      <c r="B75" s="25">
        <f t="shared" si="5"/>
        <v>73</v>
      </c>
      <c r="C75" s="1" t="str">
        <f t="shared" si="6"/>
        <v>GP73</v>
      </c>
      <c r="D75" s="10" t="s">
        <v>11</v>
      </c>
      <c r="E75" s="245" t="s">
        <v>1499</v>
      </c>
      <c r="F75" s="245" t="s">
        <v>952</v>
      </c>
      <c r="G75" s="245" t="s">
        <v>1436</v>
      </c>
      <c r="H75" s="245" t="s">
        <v>1437</v>
      </c>
      <c r="I75" s="245" t="s">
        <v>1438</v>
      </c>
      <c r="J75" s="245" t="s">
        <v>900</v>
      </c>
      <c r="K75" s="245" t="s">
        <v>901</v>
      </c>
      <c r="L75" s="246" t="s">
        <v>50</v>
      </c>
      <c r="M75" s="1"/>
    </row>
    <row r="76" spans="1:13" x14ac:dyDescent="0.25">
      <c r="A76" s="23" t="str">
        <f t="shared" si="4"/>
        <v>GP</v>
      </c>
      <c r="B76" s="25">
        <f t="shared" si="5"/>
        <v>74</v>
      </c>
      <c r="C76" s="1" t="str">
        <f t="shared" si="6"/>
        <v>GP74</v>
      </c>
      <c r="D76" s="10" t="s">
        <v>11</v>
      </c>
      <c r="E76" s="245" t="s">
        <v>58</v>
      </c>
      <c r="F76" s="245" t="s">
        <v>59</v>
      </c>
      <c r="G76" s="245" t="s">
        <v>60</v>
      </c>
      <c r="H76" s="245" t="s">
        <v>1439</v>
      </c>
      <c r="I76" s="245" t="s">
        <v>1440</v>
      </c>
      <c r="J76" s="245" t="s">
        <v>902</v>
      </c>
      <c r="K76" s="245" t="s">
        <v>903</v>
      </c>
      <c r="L76" s="246" t="s">
        <v>50</v>
      </c>
      <c r="M76" s="1"/>
    </row>
    <row r="77" spans="1:13" x14ac:dyDescent="0.25">
      <c r="A77" s="23" t="str">
        <f t="shared" si="4"/>
        <v>GP</v>
      </c>
      <c r="B77" s="25">
        <f t="shared" si="5"/>
        <v>75</v>
      </c>
      <c r="C77" s="1" t="str">
        <f t="shared" si="6"/>
        <v>GP75</v>
      </c>
      <c r="D77" s="10" t="s">
        <v>11</v>
      </c>
      <c r="E77" s="245" t="s">
        <v>1498</v>
      </c>
      <c r="F77" s="245" t="s">
        <v>953</v>
      </c>
      <c r="G77" s="245" t="s">
        <v>1441</v>
      </c>
      <c r="H77" s="245" t="s">
        <v>1442</v>
      </c>
      <c r="I77" s="245" t="s">
        <v>1443</v>
      </c>
      <c r="J77" s="245" t="s">
        <v>904</v>
      </c>
      <c r="K77" s="245" t="s">
        <v>905</v>
      </c>
      <c r="L77" s="246" t="s">
        <v>50</v>
      </c>
      <c r="M77" s="1"/>
    </row>
    <row r="78" spans="1:13" x14ac:dyDescent="0.25">
      <c r="A78" s="23" t="str">
        <f t="shared" si="4"/>
        <v>GP</v>
      </c>
      <c r="B78" s="25">
        <f t="shared" si="5"/>
        <v>76</v>
      </c>
      <c r="C78" s="1" t="str">
        <f t="shared" si="6"/>
        <v>GP76</v>
      </c>
      <c r="D78" s="10" t="s">
        <v>11</v>
      </c>
      <c r="E78" s="245" t="s">
        <v>1497</v>
      </c>
      <c r="F78" s="245" t="s">
        <v>954</v>
      </c>
      <c r="G78" s="245" t="s">
        <v>1444</v>
      </c>
      <c r="H78" s="245" t="s">
        <v>1445</v>
      </c>
      <c r="I78" s="245" t="s">
        <v>1446</v>
      </c>
      <c r="J78" s="245" t="s">
        <v>906</v>
      </c>
      <c r="K78" s="245" t="s">
        <v>907</v>
      </c>
      <c r="L78" s="246" t="s">
        <v>50</v>
      </c>
      <c r="M78" s="1"/>
    </row>
    <row r="79" spans="1:13" x14ac:dyDescent="0.25">
      <c r="A79" s="23" t="str">
        <f t="shared" si="4"/>
        <v>GP</v>
      </c>
      <c r="B79" s="25">
        <f t="shared" si="5"/>
        <v>77</v>
      </c>
      <c r="C79" s="1" t="str">
        <f t="shared" si="6"/>
        <v>GP77</v>
      </c>
      <c r="D79" s="10" t="s">
        <v>11</v>
      </c>
      <c r="E79" s="245" t="s">
        <v>1496</v>
      </c>
      <c r="F79" s="245" t="s">
        <v>955</v>
      </c>
      <c r="G79" s="245" t="s">
        <v>1447</v>
      </c>
      <c r="H79" s="245" t="s">
        <v>1448</v>
      </c>
      <c r="I79" s="245" t="s">
        <v>1449</v>
      </c>
      <c r="J79" s="245" t="s">
        <v>908</v>
      </c>
      <c r="K79" s="245" t="s">
        <v>909</v>
      </c>
      <c r="L79" s="246" t="s">
        <v>50</v>
      </c>
    </row>
    <row r="80" spans="1:13" x14ac:dyDescent="0.25">
      <c r="A80" s="23" t="str">
        <f t="shared" si="4"/>
        <v>GP</v>
      </c>
      <c r="B80" s="25">
        <f t="shared" si="5"/>
        <v>78</v>
      </c>
      <c r="C80" s="1" t="str">
        <f t="shared" si="6"/>
        <v>GP78</v>
      </c>
      <c r="D80" s="10" t="s">
        <v>11</v>
      </c>
      <c r="E80" s="245" t="s">
        <v>118</v>
      </c>
      <c r="F80" s="245" t="s">
        <v>119</v>
      </c>
      <c r="G80" s="245" t="s">
        <v>120</v>
      </c>
      <c r="H80" s="245" t="s">
        <v>1450</v>
      </c>
      <c r="I80" s="245" t="s">
        <v>1451</v>
      </c>
      <c r="J80" s="245" t="s">
        <v>910</v>
      </c>
      <c r="K80" s="245" t="s">
        <v>911</v>
      </c>
      <c r="L80" s="246" t="s">
        <v>50</v>
      </c>
    </row>
    <row r="81" spans="1:12" x14ac:dyDescent="0.25">
      <c r="A81" s="23" t="str">
        <f t="shared" si="4"/>
        <v>GP</v>
      </c>
      <c r="B81" s="25">
        <f t="shared" si="5"/>
        <v>79</v>
      </c>
      <c r="C81" s="1" t="str">
        <f t="shared" si="6"/>
        <v>GP79</v>
      </c>
      <c r="D81" s="10" t="s">
        <v>11</v>
      </c>
      <c r="E81" s="245" t="s">
        <v>1495</v>
      </c>
      <c r="F81" s="245" t="s">
        <v>956</v>
      </c>
      <c r="G81" s="245" t="s">
        <v>1452</v>
      </c>
      <c r="H81" s="245" t="s">
        <v>1453</v>
      </c>
      <c r="I81" s="245" t="s">
        <v>1454</v>
      </c>
      <c r="J81" s="245" t="s">
        <v>912</v>
      </c>
      <c r="K81" s="245" t="s">
        <v>913</v>
      </c>
      <c r="L81" s="246" t="s">
        <v>50</v>
      </c>
    </row>
    <row r="82" spans="1:12" x14ac:dyDescent="0.25">
      <c r="A82" s="23" t="str">
        <f t="shared" si="4"/>
        <v>GP</v>
      </c>
      <c r="B82" s="25">
        <f t="shared" si="5"/>
        <v>80</v>
      </c>
      <c r="C82" s="1" t="str">
        <f t="shared" si="6"/>
        <v>GP80</v>
      </c>
      <c r="D82" s="10" t="s">
        <v>11</v>
      </c>
      <c r="E82" s="245" t="s">
        <v>1494</v>
      </c>
      <c r="F82" s="245" t="s">
        <v>171</v>
      </c>
      <c r="G82" s="245" t="s">
        <v>1455</v>
      </c>
      <c r="H82" s="245" t="s">
        <v>1456</v>
      </c>
      <c r="I82" s="245" t="s">
        <v>1457</v>
      </c>
      <c r="J82" s="245" t="s">
        <v>914</v>
      </c>
      <c r="K82" s="245" t="s">
        <v>915</v>
      </c>
      <c r="L82" s="246" t="s">
        <v>50</v>
      </c>
    </row>
    <row r="83" spans="1:12" x14ac:dyDescent="0.25">
      <c r="A83" s="23" t="str">
        <f t="shared" si="4"/>
        <v>GP</v>
      </c>
      <c r="B83" s="25">
        <f t="shared" si="5"/>
        <v>81</v>
      </c>
      <c r="C83" s="1" t="str">
        <f t="shared" si="6"/>
        <v>GP81</v>
      </c>
      <c r="D83" s="10" t="s">
        <v>11</v>
      </c>
      <c r="E83" s="245" t="s">
        <v>97</v>
      </c>
      <c r="F83" s="245" t="s">
        <v>98</v>
      </c>
      <c r="G83" s="245" t="s">
        <v>99</v>
      </c>
      <c r="H83" s="245" t="s">
        <v>1458</v>
      </c>
      <c r="I83" s="245" t="s">
        <v>1459</v>
      </c>
      <c r="J83" s="245" t="s">
        <v>112</v>
      </c>
      <c r="K83" s="245" t="s">
        <v>916</v>
      </c>
      <c r="L83" s="246" t="s">
        <v>44</v>
      </c>
    </row>
    <row r="84" spans="1:12" x14ac:dyDescent="0.25">
      <c r="A84" s="23" t="str">
        <f t="shared" si="4"/>
        <v>GP</v>
      </c>
      <c r="B84" s="25">
        <f t="shared" si="5"/>
        <v>82</v>
      </c>
      <c r="C84" s="1" t="str">
        <f t="shared" si="6"/>
        <v>GP82</v>
      </c>
      <c r="D84" s="10" t="s">
        <v>11</v>
      </c>
      <c r="E84" s="245" t="s">
        <v>1493</v>
      </c>
      <c r="F84" s="245" t="s">
        <v>974</v>
      </c>
      <c r="G84" s="245" t="s">
        <v>1460</v>
      </c>
      <c r="H84" s="245" t="s">
        <v>1461</v>
      </c>
      <c r="I84" s="245" t="s">
        <v>1462</v>
      </c>
      <c r="J84" s="245" t="s">
        <v>96</v>
      </c>
      <c r="K84" s="245" t="s">
        <v>917</v>
      </c>
      <c r="L84" s="246" t="s">
        <v>41</v>
      </c>
    </row>
    <row r="85" spans="1:12" x14ac:dyDescent="0.25">
      <c r="A85" s="23" t="str">
        <f t="shared" si="4"/>
        <v>GP</v>
      </c>
      <c r="B85" s="25">
        <f t="shared" si="5"/>
        <v>83</v>
      </c>
      <c r="C85" s="1" t="str">
        <f t="shared" si="6"/>
        <v>GP83</v>
      </c>
      <c r="D85" s="10" t="s">
        <v>11</v>
      </c>
      <c r="E85" s="245" t="s">
        <v>1491</v>
      </c>
      <c r="F85" s="245" t="s">
        <v>975</v>
      </c>
      <c r="G85" s="245" t="s">
        <v>1465</v>
      </c>
      <c r="H85" s="245" t="s">
        <v>1463</v>
      </c>
      <c r="I85" s="245" t="s">
        <v>1464</v>
      </c>
      <c r="J85" s="245" t="s">
        <v>106</v>
      </c>
      <c r="K85" s="245" t="s">
        <v>177</v>
      </c>
      <c r="L85" s="246" t="s">
        <v>41</v>
      </c>
    </row>
    <row r="86" spans="1:12" x14ac:dyDescent="0.25">
      <c r="A86" s="23" t="str">
        <f t="shared" si="4"/>
        <v>GP</v>
      </c>
      <c r="B86" s="25">
        <f t="shared" si="5"/>
        <v>84</v>
      </c>
      <c r="C86" s="1" t="str">
        <f t="shared" si="6"/>
        <v>GP84</v>
      </c>
      <c r="D86" s="10" t="s">
        <v>11</v>
      </c>
      <c r="E86" s="245" t="s">
        <v>1492</v>
      </c>
      <c r="F86" s="245" t="s">
        <v>976</v>
      </c>
      <c r="G86" s="245" t="s">
        <v>1466</v>
      </c>
      <c r="H86" s="245" t="s">
        <v>1467</v>
      </c>
      <c r="I86" s="245" t="s">
        <v>1468</v>
      </c>
      <c r="J86" s="245" t="s">
        <v>110</v>
      </c>
      <c r="K86" s="245" t="s">
        <v>918</v>
      </c>
      <c r="L86" s="246" t="s">
        <v>41</v>
      </c>
    </row>
    <row r="87" spans="1:12" x14ac:dyDescent="0.25">
      <c r="A87" s="23" t="str">
        <f t="shared" si="4"/>
        <v>GP</v>
      </c>
      <c r="B87" s="25">
        <f t="shared" si="5"/>
        <v>85</v>
      </c>
      <c r="C87" s="1" t="str">
        <f t="shared" si="6"/>
        <v>GP85</v>
      </c>
      <c r="D87" s="10" t="s">
        <v>11</v>
      </c>
      <c r="E87" s="245" t="s">
        <v>1490</v>
      </c>
      <c r="F87" s="245" t="s">
        <v>977</v>
      </c>
      <c r="G87" s="245" t="s">
        <v>1471</v>
      </c>
      <c r="H87" s="245" t="s">
        <v>1469</v>
      </c>
      <c r="I87" s="245" t="s">
        <v>1470</v>
      </c>
      <c r="J87" s="245" t="s">
        <v>103</v>
      </c>
      <c r="K87" s="245" t="s">
        <v>919</v>
      </c>
      <c r="L87" s="246" t="s">
        <v>41</v>
      </c>
    </row>
    <row r="88" spans="1:12" x14ac:dyDescent="0.25">
      <c r="A88" s="23" t="str">
        <f t="shared" si="4"/>
        <v>GP</v>
      </c>
      <c r="B88" s="25">
        <f t="shared" si="5"/>
        <v>86</v>
      </c>
      <c r="C88" s="1" t="str">
        <f t="shared" si="6"/>
        <v>GP86</v>
      </c>
      <c r="D88" s="10" t="s">
        <v>11</v>
      </c>
      <c r="E88" s="245" t="s">
        <v>1489</v>
      </c>
      <c r="F88" s="245" t="s">
        <v>978</v>
      </c>
      <c r="G88" s="245" t="s">
        <v>1472</v>
      </c>
      <c r="H88" s="245" t="s">
        <v>1473</v>
      </c>
      <c r="I88" s="245" t="s">
        <v>1474</v>
      </c>
      <c r="J88" s="245" t="s">
        <v>85</v>
      </c>
      <c r="K88" s="245" t="s">
        <v>920</v>
      </c>
      <c r="L88" s="246" t="s">
        <v>41</v>
      </c>
    </row>
    <row r="89" spans="1:12" x14ac:dyDescent="0.25">
      <c r="A89" s="23" t="str">
        <f t="shared" si="4"/>
        <v>GP</v>
      </c>
      <c r="B89" s="25">
        <f t="shared" si="5"/>
        <v>87</v>
      </c>
      <c r="C89" s="1" t="str">
        <f t="shared" si="6"/>
        <v>GP87</v>
      </c>
      <c r="D89" s="10" t="s">
        <v>11</v>
      </c>
      <c r="E89" s="245" t="s">
        <v>1488</v>
      </c>
      <c r="F89" s="245" t="s">
        <v>979</v>
      </c>
      <c r="G89" s="245" t="s">
        <v>1475</v>
      </c>
      <c r="H89" s="245" t="s">
        <v>1476</v>
      </c>
      <c r="I89" s="245" t="s">
        <v>1477</v>
      </c>
      <c r="J89" s="245" t="s">
        <v>91</v>
      </c>
      <c r="K89" s="245" t="s">
        <v>921</v>
      </c>
      <c r="L89" s="246" t="s">
        <v>41</v>
      </c>
    </row>
    <row r="90" spans="1:12" x14ac:dyDescent="0.25">
      <c r="A90" s="23" t="str">
        <f t="shared" si="4"/>
        <v>GP</v>
      </c>
      <c r="B90" s="25">
        <f t="shared" si="5"/>
        <v>88</v>
      </c>
      <c r="C90" s="1" t="str">
        <f t="shared" si="6"/>
        <v>GP88</v>
      </c>
      <c r="D90" s="10" t="s">
        <v>11</v>
      </c>
      <c r="E90" s="245" t="s">
        <v>88</v>
      </c>
      <c r="F90" s="245" t="s">
        <v>89</v>
      </c>
      <c r="G90" s="245" t="s">
        <v>90</v>
      </c>
      <c r="H90" s="245" t="s">
        <v>1478</v>
      </c>
      <c r="I90" s="245" t="s">
        <v>1479</v>
      </c>
      <c r="J90" s="245" t="s">
        <v>114</v>
      </c>
      <c r="K90" s="245" t="s">
        <v>922</v>
      </c>
      <c r="L90" s="246" t="s">
        <v>41</v>
      </c>
    </row>
    <row r="91" spans="1:12" x14ac:dyDescent="0.25">
      <c r="A91" s="23" t="str">
        <f t="shared" si="4"/>
        <v>GP</v>
      </c>
      <c r="B91" s="25">
        <f t="shared" si="5"/>
        <v>89</v>
      </c>
      <c r="C91" s="1" t="str">
        <f t="shared" si="6"/>
        <v>GP89</v>
      </c>
      <c r="D91" s="10" t="s">
        <v>11</v>
      </c>
      <c r="E91" s="245" t="s">
        <v>1487</v>
      </c>
      <c r="F91" s="245" t="s">
        <v>980</v>
      </c>
      <c r="G91" s="245" t="s">
        <v>1480</v>
      </c>
      <c r="H91" s="245" t="s">
        <v>1481</v>
      </c>
      <c r="I91" s="245" t="s">
        <v>1482</v>
      </c>
      <c r="J91" s="245" t="s">
        <v>105</v>
      </c>
      <c r="K91" s="245" t="s">
        <v>923</v>
      </c>
      <c r="L91" s="246" t="s">
        <v>41</v>
      </c>
    </row>
    <row r="92" spans="1:12" x14ac:dyDescent="0.25">
      <c r="A92" s="23" t="str">
        <f t="shared" si="4"/>
        <v>GP</v>
      </c>
      <c r="B92" s="25">
        <f t="shared" si="5"/>
        <v>90</v>
      </c>
      <c r="C92" s="1" t="str">
        <f t="shared" si="6"/>
        <v>GP90</v>
      </c>
      <c r="D92" s="10" t="s">
        <v>11</v>
      </c>
      <c r="E92" s="245" t="s">
        <v>1486</v>
      </c>
      <c r="F92" s="245" t="s">
        <v>981</v>
      </c>
      <c r="G92" s="245" t="s">
        <v>1483</v>
      </c>
      <c r="H92" s="245" t="s">
        <v>1484</v>
      </c>
      <c r="I92" s="245" t="s">
        <v>1485</v>
      </c>
      <c r="J92" s="245" t="s">
        <v>87</v>
      </c>
      <c r="K92" s="245" t="s">
        <v>924</v>
      </c>
      <c r="L92" s="246" t="s">
        <v>41</v>
      </c>
    </row>
    <row r="93" spans="1:12" x14ac:dyDescent="0.25">
      <c r="A93" s="22" t="s">
        <v>387</v>
      </c>
      <c r="B93" s="24">
        <v>1</v>
      </c>
      <c r="C93" s="1" t="str">
        <f t="shared" ref="C93:C124" si="7">CONCATENATE(A93,B93)</f>
        <v>YW1</v>
      </c>
      <c r="D93" s="17" t="s">
        <v>12</v>
      </c>
      <c r="E93" s="12" t="s">
        <v>1602</v>
      </c>
      <c r="F93" s="12" t="s">
        <v>1603</v>
      </c>
      <c r="G93" s="12" t="s">
        <v>2335</v>
      </c>
      <c r="H93" s="12" t="s">
        <v>2336</v>
      </c>
      <c r="I93" s="12" t="s">
        <v>2337</v>
      </c>
      <c r="J93" s="12" t="s">
        <v>136</v>
      </c>
      <c r="K93" s="249" t="s">
        <v>137</v>
      </c>
      <c r="L93" s="248" t="s">
        <v>63</v>
      </c>
    </row>
    <row r="94" spans="1:12" x14ac:dyDescent="0.25">
      <c r="A94" s="23" t="str">
        <f>A93</f>
        <v>YW</v>
      </c>
      <c r="B94" s="25">
        <f>B93+1</f>
        <v>2</v>
      </c>
      <c r="C94" s="1" t="str">
        <f t="shared" si="7"/>
        <v>YW2</v>
      </c>
      <c r="D94" s="17" t="s">
        <v>12</v>
      </c>
      <c r="E94" s="12" t="s">
        <v>1605</v>
      </c>
      <c r="F94" s="12" t="s">
        <v>1604</v>
      </c>
      <c r="G94" s="12" t="s">
        <v>2338</v>
      </c>
      <c r="H94" s="12" t="s">
        <v>2339</v>
      </c>
      <c r="I94" s="12" t="s">
        <v>2340</v>
      </c>
      <c r="J94" s="12" t="s">
        <v>133</v>
      </c>
      <c r="K94" s="249" t="s">
        <v>134</v>
      </c>
      <c r="L94" s="13" t="s">
        <v>57</v>
      </c>
    </row>
    <row r="95" spans="1:12" x14ac:dyDescent="0.25">
      <c r="A95" s="23" t="str">
        <f>A94</f>
        <v>YW</v>
      </c>
      <c r="B95" s="25">
        <f>B94+1</f>
        <v>3</v>
      </c>
      <c r="C95" s="1" t="str">
        <f t="shared" si="7"/>
        <v>YW3</v>
      </c>
      <c r="D95" s="17" t="s">
        <v>12</v>
      </c>
      <c r="E95" s="12" t="s">
        <v>1606</v>
      </c>
      <c r="F95" s="12" t="s">
        <v>1607</v>
      </c>
      <c r="G95" s="12" t="s">
        <v>2341</v>
      </c>
      <c r="H95" s="12" t="s">
        <v>2342</v>
      </c>
      <c r="I95" s="12" t="s">
        <v>2343</v>
      </c>
      <c r="J95" s="12" t="s">
        <v>121</v>
      </c>
      <c r="K95" s="249" t="s">
        <v>122</v>
      </c>
      <c r="L95" s="13" t="s">
        <v>57</v>
      </c>
    </row>
    <row r="96" spans="1:12" x14ac:dyDescent="0.25">
      <c r="A96" s="23" t="str">
        <f t="shared" ref="A96:A159" si="8">A95</f>
        <v>YW</v>
      </c>
      <c r="B96" s="25">
        <f t="shared" ref="B96:B159" si="9">B95+1</f>
        <v>4</v>
      </c>
      <c r="C96" s="1" t="str">
        <f t="shared" si="7"/>
        <v>YW4</v>
      </c>
      <c r="D96" s="17" t="s">
        <v>12</v>
      </c>
      <c r="E96" s="12" t="s">
        <v>164</v>
      </c>
      <c r="F96" s="12" t="s">
        <v>165</v>
      </c>
      <c r="G96" s="12" t="s">
        <v>166</v>
      </c>
      <c r="H96" s="12" t="s">
        <v>2344</v>
      </c>
      <c r="I96" s="12" t="s">
        <v>2345</v>
      </c>
      <c r="J96" s="12" t="s">
        <v>129</v>
      </c>
      <c r="K96" s="249" t="s">
        <v>130</v>
      </c>
      <c r="L96" s="13" t="s">
        <v>57</v>
      </c>
    </row>
    <row r="97" spans="1:12" x14ac:dyDescent="0.25">
      <c r="A97" s="23" t="str">
        <f t="shared" si="8"/>
        <v>YW</v>
      </c>
      <c r="B97" s="25">
        <f t="shared" si="9"/>
        <v>5</v>
      </c>
      <c r="C97" s="1" t="str">
        <f t="shared" si="7"/>
        <v>YW5</v>
      </c>
      <c r="D97" s="17" t="s">
        <v>12</v>
      </c>
      <c r="E97" s="12" t="s">
        <v>208</v>
      </c>
      <c r="F97" s="12" t="s">
        <v>209</v>
      </c>
      <c r="G97" s="12" t="s">
        <v>210</v>
      </c>
      <c r="H97" s="12" t="s">
        <v>2346</v>
      </c>
      <c r="I97" s="12" t="s">
        <v>2347</v>
      </c>
      <c r="J97" s="12" t="s">
        <v>126</v>
      </c>
      <c r="K97" s="249" t="s">
        <v>127</v>
      </c>
      <c r="L97" s="13" t="s">
        <v>57</v>
      </c>
    </row>
    <row r="98" spans="1:12" x14ac:dyDescent="0.25">
      <c r="A98" s="23" t="str">
        <f t="shared" si="8"/>
        <v>YW</v>
      </c>
      <c r="B98" s="25">
        <f t="shared" si="9"/>
        <v>6</v>
      </c>
      <c r="C98" s="1" t="str">
        <f t="shared" si="7"/>
        <v>YW6</v>
      </c>
      <c r="D98" s="17" t="s">
        <v>12</v>
      </c>
      <c r="E98" s="12" t="s">
        <v>1608</v>
      </c>
      <c r="F98" s="12" t="s">
        <v>1619</v>
      </c>
      <c r="G98" s="12" t="s">
        <v>2348</v>
      </c>
      <c r="H98" s="12" t="s">
        <v>2349</v>
      </c>
      <c r="I98" s="12" t="s">
        <v>2350</v>
      </c>
      <c r="J98" s="12" t="s">
        <v>1014</v>
      </c>
      <c r="K98" s="249" t="s">
        <v>811</v>
      </c>
      <c r="L98" s="13" t="s">
        <v>57</v>
      </c>
    </row>
    <row r="99" spans="1:12" x14ac:dyDescent="0.25">
      <c r="A99" s="23" t="str">
        <f t="shared" si="8"/>
        <v>YW</v>
      </c>
      <c r="B99" s="25">
        <f t="shared" si="9"/>
        <v>7</v>
      </c>
      <c r="C99" s="1" t="str">
        <f t="shared" si="7"/>
        <v>YW7</v>
      </c>
      <c r="D99" s="17" t="s">
        <v>12</v>
      </c>
      <c r="E99" s="12" t="s">
        <v>1609</v>
      </c>
      <c r="F99" s="12" t="s">
        <v>1618</v>
      </c>
      <c r="G99" s="12" t="s">
        <v>2353</v>
      </c>
      <c r="H99" s="12" t="s">
        <v>2351</v>
      </c>
      <c r="I99" s="12" t="s">
        <v>2352</v>
      </c>
      <c r="J99" s="12" t="s">
        <v>1015</v>
      </c>
      <c r="K99" s="249" t="s">
        <v>812</v>
      </c>
      <c r="L99" s="13" t="s">
        <v>57</v>
      </c>
    </row>
    <row r="100" spans="1:12" x14ac:dyDescent="0.25">
      <c r="A100" s="23" t="str">
        <f t="shared" si="8"/>
        <v>YW</v>
      </c>
      <c r="B100" s="25">
        <f t="shared" si="9"/>
        <v>8</v>
      </c>
      <c r="C100" s="1" t="str">
        <f t="shared" si="7"/>
        <v>YW8</v>
      </c>
      <c r="D100" s="17" t="s">
        <v>12</v>
      </c>
      <c r="E100" s="12" t="s">
        <v>1610</v>
      </c>
      <c r="F100" s="12" t="s">
        <v>1617</v>
      </c>
      <c r="G100" s="12" t="s">
        <v>2354</v>
      </c>
      <c r="H100" s="12" t="s">
        <v>2355</v>
      </c>
      <c r="I100" s="12" t="s">
        <v>2356</v>
      </c>
      <c r="J100" s="12" t="s">
        <v>1016</v>
      </c>
      <c r="K100" s="249" t="s">
        <v>813</v>
      </c>
      <c r="L100" s="13" t="s">
        <v>57</v>
      </c>
    </row>
    <row r="101" spans="1:12" x14ac:dyDescent="0.25">
      <c r="A101" s="23" t="str">
        <f t="shared" si="8"/>
        <v>YW</v>
      </c>
      <c r="B101" s="25">
        <f t="shared" si="9"/>
        <v>9</v>
      </c>
      <c r="C101" s="1" t="str">
        <f t="shared" si="7"/>
        <v>YW9</v>
      </c>
      <c r="D101" s="17" t="s">
        <v>12</v>
      </c>
      <c r="E101" s="12" t="s">
        <v>1611</v>
      </c>
      <c r="F101" s="12" t="s">
        <v>1616</v>
      </c>
      <c r="G101" s="12" t="s">
        <v>2357</v>
      </c>
      <c r="H101" s="12" t="s">
        <v>2358</v>
      </c>
      <c r="I101" s="12" t="s">
        <v>2359</v>
      </c>
      <c r="J101" s="12" t="s">
        <v>1017</v>
      </c>
      <c r="K101" s="249" t="s">
        <v>814</v>
      </c>
      <c r="L101" s="13" t="s">
        <v>57</v>
      </c>
    </row>
    <row r="102" spans="1:12" x14ac:dyDescent="0.25">
      <c r="A102" s="23" t="str">
        <f t="shared" si="8"/>
        <v>YW</v>
      </c>
      <c r="B102" s="25">
        <f t="shared" si="9"/>
        <v>10</v>
      </c>
      <c r="C102" s="1" t="str">
        <f t="shared" si="7"/>
        <v>YW10</v>
      </c>
      <c r="D102" s="17" t="s">
        <v>12</v>
      </c>
      <c r="E102" s="12" t="s">
        <v>1612</v>
      </c>
      <c r="F102" s="12" t="s">
        <v>988</v>
      </c>
      <c r="G102" s="12" t="s">
        <v>2360</v>
      </c>
      <c r="H102" s="12" t="s">
        <v>2361</v>
      </c>
      <c r="I102" s="12" t="s">
        <v>2362</v>
      </c>
      <c r="J102" s="12" t="s">
        <v>1018</v>
      </c>
      <c r="K102" s="249" t="s">
        <v>815</v>
      </c>
      <c r="L102" s="13" t="s">
        <v>57</v>
      </c>
    </row>
    <row r="103" spans="1:12" x14ac:dyDescent="0.25">
      <c r="A103" s="23" t="str">
        <f t="shared" si="8"/>
        <v>YW</v>
      </c>
      <c r="B103" s="25">
        <f t="shared" si="9"/>
        <v>11</v>
      </c>
      <c r="C103" s="1" t="str">
        <f t="shared" si="7"/>
        <v>YW11</v>
      </c>
      <c r="D103" s="17" t="s">
        <v>12</v>
      </c>
      <c r="E103" s="12" t="s">
        <v>1613</v>
      </c>
      <c r="F103" s="12" t="s">
        <v>951</v>
      </c>
      <c r="G103" s="12" t="s">
        <v>2363</v>
      </c>
      <c r="H103" s="12" t="s">
        <v>2364</v>
      </c>
      <c r="I103" s="12" t="s">
        <v>2365</v>
      </c>
      <c r="J103" s="12" t="s">
        <v>1019</v>
      </c>
      <c r="K103" s="249" t="s">
        <v>816</v>
      </c>
      <c r="L103" s="13" t="s">
        <v>57</v>
      </c>
    </row>
    <row r="104" spans="1:12" x14ac:dyDescent="0.25">
      <c r="A104" s="23" t="str">
        <f t="shared" si="8"/>
        <v>YW</v>
      </c>
      <c r="B104" s="25">
        <f t="shared" si="9"/>
        <v>12</v>
      </c>
      <c r="C104" s="1" t="str">
        <f t="shared" si="7"/>
        <v>YW12</v>
      </c>
      <c r="D104" s="17" t="s">
        <v>12</v>
      </c>
      <c r="E104" s="12" t="s">
        <v>1614</v>
      </c>
      <c r="F104" s="12" t="s">
        <v>1615</v>
      </c>
      <c r="G104" s="12" t="s">
        <v>2366</v>
      </c>
      <c r="H104" s="12" t="s">
        <v>2367</v>
      </c>
      <c r="I104" s="12" t="s">
        <v>2368</v>
      </c>
      <c r="J104" s="12" t="s">
        <v>1020</v>
      </c>
      <c r="K104" s="249" t="s">
        <v>817</v>
      </c>
      <c r="L104" s="13" t="s">
        <v>57</v>
      </c>
    </row>
    <row r="105" spans="1:12" x14ac:dyDescent="0.25">
      <c r="A105" s="23" t="str">
        <f t="shared" si="8"/>
        <v>YW</v>
      </c>
      <c r="B105" s="25">
        <f t="shared" si="9"/>
        <v>13</v>
      </c>
      <c r="C105" s="1" t="str">
        <f t="shared" si="7"/>
        <v>YW13</v>
      </c>
      <c r="D105" s="17" t="s">
        <v>12</v>
      </c>
      <c r="E105" s="12" t="s">
        <v>199</v>
      </c>
      <c r="F105" s="12" t="s">
        <v>200</v>
      </c>
      <c r="G105" s="12" t="s">
        <v>201</v>
      </c>
      <c r="H105" s="12" t="s">
        <v>2369</v>
      </c>
      <c r="I105" s="12" t="s">
        <v>2370</v>
      </c>
      <c r="J105" s="12" t="s">
        <v>1021</v>
      </c>
      <c r="K105" s="249" t="s">
        <v>818</v>
      </c>
      <c r="L105" s="13" t="s">
        <v>57</v>
      </c>
    </row>
    <row r="106" spans="1:12" x14ac:dyDescent="0.25">
      <c r="A106" s="23" t="str">
        <f t="shared" si="8"/>
        <v>YW</v>
      </c>
      <c r="B106" s="25">
        <f t="shared" si="9"/>
        <v>14</v>
      </c>
      <c r="C106" s="1" t="str">
        <f t="shared" si="7"/>
        <v>YW14</v>
      </c>
      <c r="D106" s="17" t="s">
        <v>12</v>
      </c>
      <c r="E106" s="12" t="s">
        <v>1620</v>
      </c>
      <c r="F106" s="12" t="s">
        <v>1621</v>
      </c>
      <c r="G106" s="12" t="s">
        <v>2371</v>
      </c>
      <c r="H106" s="12" t="s">
        <v>2372</v>
      </c>
      <c r="I106" s="12" t="s">
        <v>2373</v>
      </c>
      <c r="J106" s="12" t="s">
        <v>1022</v>
      </c>
      <c r="K106" s="249" t="s">
        <v>819</v>
      </c>
      <c r="L106" s="13" t="s">
        <v>57</v>
      </c>
    </row>
    <row r="107" spans="1:12" x14ac:dyDescent="0.25">
      <c r="A107" s="23" t="str">
        <f t="shared" si="8"/>
        <v>YW</v>
      </c>
      <c r="B107" s="25">
        <f t="shared" si="9"/>
        <v>15</v>
      </c>
      <c r="C107" s="1" t="str">
        <f t="shared" si="7"/>
        <v>YW15</v>
      </c>
      <c r="D107" s="17" t="s">
        <v>12</v>
      </c>
      <c r="E107" s="12" t="s">
        <v>1623</v>
      </c>
      <c r="F107" s="12" t="s">
        <v>1622</v>
      </c>
      <c r="G107" s="12" t="s">
        <v>2374</v>
      </c>
      <c r="H107" s="12" t="s">
        <v>2375</v>
      </c>
      <c r="I107" s="12" t="s">
        <v>2376</v>
      </c>
      <c r="J107" s="12" t="s">
        <v>1023</v>
      </c>
      <c r="K107" s="249" t="s">
        <v>820</v>
      </c>
      <c r="L107" s="13" t="s">
        <v>57</v>
      </c>
    </row>
    <row r="108" spans="1:12" x14ac:dyDescent="0.25">
      <c r="A108" s="23" t="str">
        <f t="shared" si="8"/>
        <v>YW</v>
      </c>
      <c r="B108" s="25">
        <f t="shared" si="9"/>
        <v>16</v>
      </c>
      <c r="C108" s="1" t="str">
        <f t="shared" si="7"/>
        <v>YW16</v>
      </c>
      <c r="D108" s="17" t="s">
        <v>12</v>
      </c>
      <c r="E108" s="12" t="s">
        <v>138</v>
      </c>
      <c r="F108" s="12" t="s">
        <v>139</v>
      </c>
      <c r="G108" s="12" t="s">
        <v>140</v>
      </c>
      <c r="H108" s="12" t="s">
        <v>2377</v>
      </c>
      <c r="I108" s="12" t="s">
        <v>2378</v>
      </c>
      <c r="J108" s="12" t="s">
        <v>1024</v>
      </c>
      <c r="K108" s="249" t="s">
        <v>821</v>
      </c>
      <c r="L108" s="13" t="s">
        <v>57</v>
      </c>
    </row>
    <row r="109" spans="1:12" x14ac:dyDescent="0.25">
      <c r="A109" s="23" t="str">
        <f t="shared" si="8"/>
        <v>YW</v>
      </c>
      <c r="B109" s="25">
        <f t="shared" si="9"/>
        <v>17</v>
      </c>
      <c r="C109" s="1" t="str">
        <f t="shared" si="7"/>
        <v>YW17</v>
      </c>
      <c r="D109" s="17" t="s">
        <v>12</v>
      </c>
      <c r="E109" s="12" t="s">
        <v>157</v>
      </c>
      <c r="F109" s="12" t="s">
        <v>158</v>
      </c>
      <c r="G109" s="12" t="s">
        <v>159</v>
      </c>
      <c r="H109" s="12" t="s">
        <v>2379</v>
      </c>
      <c r="I109" s="12" t="s">
        <v>2380</v>
      </c>
      <c r="J109" s="12" t="s">
        <v>1025</v>
      </c>
      <c r="K109" s="249" t="s">
        <v>822</v>
      </c>
      <c r="L109" s="13" t="s">
        <v>57</v>
      </c>
    </row>
    <row r="110" spans="1:12" x14ac:dyDescent="0.25">
      <c r="A110" s="23" t="str">
        <f t="shared" si="8"/>
        <v>YW</v>
      </c>
      <c r="B110" s="25">
        <f t="shared" si="9"/>
        <v>18</v>
      </c>
      <c r="C110" s="1" t="str">
        <f t="shared" si="7"/>
        <v>YW18</v>
      </c>
      <c r="D110" s="17" t="s">
        <v>12</v>
      </c>
      <c r="E110" s="12" t="s">
        <v>1624</v>
      </c>
      <c r="F110" s="12" t="s">
        <v>1625</v>
      </c>
      <c r="G110" s="12" t="s">
        <v>2381</v>
      </c>
      <c r="H110" s="12" t="s">
        <v>2382</v>
      </c>
      <c r="I110" s="12" t="s">
        <v>2383</v>
      </c>
      <c r="J110" s="12" t="s">
        <v>1026</v>
      </c>
      <c r="K110" s="249" t="s">
        <v>823</v>
      </c>
      <c r="L110" s="13" t="s">
        <v>57</v>
      </c>
    </row>
    <row r="111" spans="1:12" x14ac:dyDescent="0.25">
      <c r="A111" s="23" t="str">
        <f t="shared" si="8"/>
        <v>YW</v>
      </c>
      <c r="B111" s="25">
        <f t="shared" si="9"/>
        <v>19</v>
      </c>
      <c r="C111" s="1" t="str">
        <f t="shared" si="7"/>
        <v>YW19</v>
      </c>
      <c r="D111" s="17" t="s">
        <v>12</v>
      </c>
      <c r="E111" s="12" t="s">
        <v>1627</v>
      </c>
      <c r="F111" s="12" t="s">
        <v>249</v>
      </c>
      <c r="G111" s="12" t="s">
        <v>2384</v>
      </c>
      <c r="H111" s="12" t="s">
        <v>2385</v>
      </c>
      <c r="I111" s="12" t="s">
        <v>2386</v>
      </c>
      <c r="J111" s="12" t="s">
        <v>1027</v>
      </c>
      <c r="K111" s="249" t="s">
        <v>824</v>
      </c>
      <c r="L111" s="13" t="s">
        <v>57</v>
      </c>
    </row>
    <row r="112" spans="1:12" x14ac:dyDescent="0.25">
      <c r="A112" s="23" t="str">
        <f t="shared" si="8"/>
        <v>YW</v>
      </c>
      <c r="B112" s="25">
        <f t="shared" si="9"/>
        <v>20</v>
      </c>
      <c r="C112" s="1" t="str">
        <f t="shared" si="7"/>
        <v>YW20</v>
      </c>
      <c r="D112" s="17" t="s">
        <v>12</v>
      </c>
      <c r="E112" s="12" t="s">
        <v>92</v>
      </c>
      <c r="F112" s="12" t="s">
        <v>1626</v>
      </c>
      <c r="G112" s="12" t="s">
        <v>2387</v>
      </c>
      <c r="H112" s="12" t="s">
        <v>2388</v>
      </c>
      <c r="I112" s="12" t="s">
        <v>2389</v>
      </c>
      <c r="J112" s="12" t="s">
        <v>1028</v>
      </c>
      <c r="K112" s="249" t="s">
        <v>825</v>
      </c>
      <c r="L112" s="13" t="s">
        <v>57</v>
      </c>
    </row>
    <row r="113" spans="1:12" x14ac:dyDescent="0.25">
      <c r="A113" s="23" t="str">
        <f t="shared" si="8"/>
        <v>YW</v>
      </c>
      <c r="B113" s="25">
        <f t="shared" si="9"/>
        <v>21</v>
      </c>
      <c r="C113" s="1" t="str">
        <f t="shared" si="7"/>
        <v>YW21</v>
      </c>
      <c r="D113" s="17" t="s">
        <v>12</v>
      </c>
      <c r="E113" s="12" t="s">
        <v>1581</v>
      </c>
      <c r="F113" s="12" t="s">
        <v>1585</v>
      </c>
      <c r="G113" s="12" t="s">
        <v>2390</v>
      </c>
      <c r="H113" s="12" t="s">
        <v>2391</v>
      </c>
      <c r="I113" s="12" t="s">
        <v>2392</v>
      </c>
      <c r="J113" s="12" t="s">
        <v>149</v>
      </c>
      <c r="K113" s="12" t="s">
        <v>34</v>
      </c>
      <c r="L113" s="13" t="s">
        <v>26</v>
      </c>
    </row>
    <row r="114" spans="1:12" x14ac:dyDescent="0.25">
      <c r="A114" s="23" t="str">
        <f t="shared" si="8"/>
        <v>YW</v>
      </c>
      <c r="B114" s="25">
        <f t="shared" si="9"/>
        <v>22</v>
      </c>
      <c r="C114" s="1" t="str">
        <f t="shared" si="7"/>
        <v>YW22</v>
      </c>
      <c r="D114" s="17" t="s">
        <v>12</v>
      </c>
      <c r="E114" s="12" t="s">
        <v>1582</v>
      </c>
      <c r="F114" s="12" t="s">
        <v>1584</v>
      </c>
      <c r="G114" s="12" t="s">
        <v>2393</v>
      </c>
      <c r="H114" s="12" t="s">
        <v>2394</v>
      </c>
      <c r="I114" s="12" t="s">
        <v>2395</v>
      </c>
      <c r="J114" s="12" t="s">
        <v>144</v>
      </c>
      <c r="K114" s="12" t="s">
        <v>25</v>
      </c>
      <c r="L114" s="246" t="s">
        <v>17</v>
      </c>
    </row>
    <row r="115" spans="1:12" x14ac:dyDescent="0.25">
      <c r="A115" s="23" t="str">
        <f t="shared" si="8"/>
        <v>YW</v>
      </c>
      <c r="B115" s="25">
        <f t="shared" si="9"/>
        <v>23</v>
      </c>
      <c r="C115" s="1" t="str">
        <f t="shared" si="7"/>
        <v>YW23</v>
      </c>
      <c r="D115" s="17" t="s">
        <v>12</v>
      </c>
      <c r="E115" s="12" t="s">
        <v>123</v>
      </c>
      <c r="F115" s="12" t="s">
        <v>124</v>
      </c>
      <c r="G115" s="12" t="s">
        <v>125</v>
      </c>
      <c r="H115" s="12" t="s">
        <v>2396</v>
      </c>
      <c r="I115" s="12" t="s">
        <v>2397</v>
      </c>
      <c r="J115" s="12" t="s">
        <v>141</v>
      </c>
      <c r="K115" s="12" t="s">
        <v>16</v>
      </c>
      <c r="L115" s="246" t="s">
        <v>17</v>
      </c>
    </row>
    <row r="116" spans="1:12" x14ac:dyDescent="0.25">
      <c r="A116" s="23" t="str">
        <f t="shared" si="8"/>
        <v>YW</v>
      </c>
      <c r="B116" s="25">
        <f t="shared" si="9"/>
        <v>24</v>
      </c>
      <c r="C116" s="1" t="str">
        <f t="shared" si="7"/>
        <v>YW24</v>
      </c>
      <c r="D116" s="17" t="s">
        <v>12</v>
      </c>
      <c r="E116" s="12" t="s">
        <v>305</v>
      </c>
      <c r="F116" s="12" t="s">
        <v>1583</v>
      </c>
      <c r="G116" s="12" t="s">
        <v>2398</v>
      </c>
      <c r="H116" s="12" t="s">
        <v>2399</v>
      </c>
      <c r="I116" s="12" t="s">
        <v>2400</v>
      </c>
      <c r="J116" s="12" t="s">
        <v>147</v>
      </c>
      <c r="K116" s="12" t="s">
        <v>22</v>
      </c>
      <c r="L116" s="246" t="s">
        <v>17</v>
      </c>
    </row>
    <row r="117" spans="1:12" x14ac:dyDescent="0.25">
      <c r="A117" s="23" t="str">
        <f t="shared" si="8"/>
        <v>YW</v>
      </c>
      <c r="B117" s="25">
        <f t="shared" si="9"/>
        <v>25</v>
      </c>
      <c r="C117" s="1" t="str">
        <f t="shared" si="7"/>
        <v>YW25</v>
      </c>
      <c r="D117" s="17" t="s">
        <v>12</v>
      </c>
      <c r="E117" s="12" t="s">
        <v>1512</v>
      </c>
      <c r="F117" s="12" t="s">
        <v>941</v>
      </c>
      <c r="G117" s="12" t="s">
        <v>2401</v>
      </c>
      <c r="H117" s="12" t="s">
        <v>2402</v>
      </c>
      <c r="I117" s="12" t="s">
        <v>2403</v>
      </c>
      <c r="J117" s="12" t="s">
        <v>146</v>
      </c>
      <c r="K117" s="12" t="s">
        <v>31</v>
      </c>
      <c r="L117" s="246" t="s">
        <v>17</v>
      </c>
    </row>
    <row r="118" spans="1:12" x14ac:dyDescent="0.25">
      <c r="A118" s="23" t="str">
        <f t="shared" si="8"/>
        <v>YW</v>
      </c>
      <c r="B118" s="25">
        <f t="shared" si="9"/>
        <v>26</v>
      </c>
      <c r="C118" s="1" t="str">
        <f t="shared" si="7"/>
        <v>YW26</v>
      </c>
      <c r="D118" s="17" t="s">
        <v>12</v>
      </c>
      <c r="E118" s="12" t="s">
        <v>205</v>
      </c>
      <c r="F118" s="12" t="s">
        <v>206</v>
      </c>
      <c r="G118" s="12" t="s">
        <v>207</v>
      </c>
      <c r="H118" s="12" t="s">
        <v>2404</v>
      </c>
      <c r="I118" s="12" t="s">
        <v>2405</v>
      </c>
      <c r="J118" s="12" t="s">
        <v>1029</v>
      </c>
      <c r="K118" s="12" t="s">
        <v>826</v>
      </c>
      <c r="L118" s="246" t="s">
        <v>17</v>
      </c>
    </row>
    <row r="119" spans="1:12" x14ac:dyDescent="0.25">
      <c r="A119" s="23" t="str">
        <f t="shared" si="8"/>
        <v>YW</v>
      </c>
      <c r="B119" s="25">
        <f t="shared" si="9"/>
        <v>27</v>
      </c>
      <c r="C119" s="1" t="str">
        <f t="shared" si="7"/>
        <v>YW27</v>
      </c>
      <c r="D119" s="17" t="s">
        <v>12</v>
      </c>
      <c r="E119" s="12" t="s">
        <v>1590</v>
      </c>
      <c r="F119" s="12" t="s">
        <v>1586</v>
      </c>
      <c r="G119" s="12" t="s">
        <v>2406</v>
      </c>
      <c r="H119" s="12" t="s">
        <v>2407</v>
      </c>
      <c r="I119" s="12" t="s">
        <v>2408</v>
      </c>
      <c r="J119" s="12" t="s">
        <v>1030</v>
      </c>
      <c r="K119" s="12" t="s">
        <v>827</v>
      </c>
      <c r="L119" s="246" t="s">
        <v>17</v>
      </c>
    </row>
    <row r="120" spans="1:12" x14ac:dyDescent="0.25">
      <c r="A120" s="23" t="str">
        <f t="shared" si="8"/>
        <v>YW</v>
      </c>
      <c r="B120" s="25">
        <f t="shared" si="9"/>
        <v>28</v>
      </c>
      <c r="C120" s="1" t="str">
        <f t="shared" si="7"/>
        <v>YW28</v>
      </c>
      <c r="D120" s="17" t="s">
        <v>12</v>
      </c>
      <c r="E120" s="12" t="s">
        <v>173</v>
      </c>
      <c r="F120" s="12" t="s">
        <v>174</v>
      </c>
      <c r="G120" s="12" t="s">
        <v>175</v>
      </c>
      <c r="H120" s="12" t="s">
        <v>2409</v>
      </c>
      <c r="I120" s="12" t="s">
        <v>2410</v>
      </c>
      <c r="J120" s="12" t="s">
        <v>1031</v>
      </c>
      <c r="K120" s="12" t="s">
        <v>828</v>
      </c>
      <c r="L120" s="246" t="s">
        <v>17</v>
      </c>
    </row>
    <row r="121" spans="1:12" x14ac:dyDescent="0.25">
      <c r="A121" s="23" t="str">
        <f t="shared" si="8"/>
        <v>YW</v>
      </c>
      <c r="B121" s="25">
        <f t="shared" si="9"/>
        <v>29</v>
      </c>
      <c r="C121" s="1" t="str">
        <f t="shared" si="7"/>
        <v>YW29</v>
      </c>
      <c r="D121" s="17" t="s">
        <v>12</v>
      </c>
      <c r="E121" s="12" t="s">
        <v>311</v>
      </c>
      <c r="F121" s="12" t="s">
        <v>1587</v>
      </c>
      <c r="G121" s="12" t="s">
        <v>2411</v>
      </c>
      <c r="H121" s="12" t="s">
        <v>2412</v>
      </c>
      <c r="I121" s="12" t="s">
        <v>2413</v>
      </c>
      <c r="J121" s="12" t="s">
        <v>1032</v>
      </c>
      <c r="K121" s="12" t="s">
        <v>829</v>
      </c>
      <c r="L121" s="246" t="s">
        <v>17</v>
      </c>
    </row>
    <row r="122" spans="1:12" x14ac:dyDescent="0.25">
      <c r="A122" s="23" t="str">
        <f t="shared" si="8"/>
        <v>YW</v>
      </c>
      <c r="B122" s="25">
        <f t="shared" si="9"/>
        <v>30</v>
      </c>
      <c r="C122" s="1" t="str">
        <f t="shared" si="7"/>
        <v>YW30</v>
      </c>
      <c r="D122" s="17" t="s">
        <v>12</v>
      </c>
      <c r="E122" s="12" t="s">
        <v>1589</v>
      </c>
      <c r="F122" s="12" t="s">
        <v>1588</v>
      </c>
      <c r="G122" s="12" t="s">
        <v>2414</v>
      </c>
      <c r="H122" s="12" t="s">
        <v>2415</v>
      </c>
      <c r="I122" s="12" t="s">
        <v>2416</v>
      </c>
      <c r="J122" s="12" t="s">
        <v>1033</v>
      </c>
      <c r="K122" s="12" t="s">
        <v>830</v>
      </c>
      <c r="L122" s="246" t="s">
        <v>17</v>
      </c>
    </row>
    <row r="123" spans="1:12" x14ac:dyDescent="0.25">
      <c r="A123" s="23" t="str">
        <f t="shared" si="8"/>
        <v>YW</v>
      </c>
      <c r="B123" s="25">
        <f t="shared" si="9"/>
        <v>31</v>
      </c>
      <c r="C123" s="1" t="str">
        <f t="shared" si="7"/>
        <v>YW31</v>
      </c>
      <c r="D123" s="17" t="s">
        <v>12</v>
      </c>
      <c r="E123" s="245" t="s">
        <v>170</v>
      </c>
      <c r="F123" s="245" t="s">
        <v>171</v>
      </c>
      <c r="G123" s="245" t="s">
        <v>2417</v>
      </c>
      <c r="H123" s="245" t="s">
        <v>2418</v>
      </c>
      <c r="I123" s="245" t="s">
        <v>2419</v>
      </c>
      <c r="J123" s="12" t="s">
        <v>1034</v>
      </c>
      <c r="K123" s="12" t="s">
        <v>831</v>
      </c>
      <c r="L123" s="246" t="s">
        <v>17</v>
      </c>
    </row>
    <row r="124" spans="1:12" x14ac:dyDescent="0.25">
      <c r="A124" s="23" t="str">
        <f t="shared" si="8"/>
        <v>YW</v>
      </c>
      <c r="B124" s="25">
        <f t="shared" si="9"/>
        <v>32</v>
      </c>
      <c r="C124" s="1" t="str">
        <f t="shared" si="7"/>
        <v>YW32</v>
      </c>
      <c r="D124" s="17" t="s">
        <v>12</v>
      </c>
      <c r="E124" s="245" t="s">
        <v>1591</v>
      </c>
      <c r="F124" s="245" t="s">
        <v>1592</v>
      </c>
      <c r="G124" s="245" t="s">
        <v>2420</v>
      </c>
      <c r="H124" s="245" t="s">
        <v>2421</v>
      </c>
      <c r="I124" s="245" t="s">
        <v>2422</v>
      </c>
      <c r="J124" s="12" t="s">
        <v>1035</v>
      </c>
      <c r="K124" s="12" t="s">
        <v>832</v>
      </c>
      <c r="L124" s="246" t="s">
        <v>17</v>
      </c>
    </row>
    <row r="125" spans="1:12" x14ac:dyDescent="0.25">
      <c r="A125" s="23" t="str">
        <f t="shared" si="8"/>
        <v>YW</v>
      </c>
      <c r="B125" s="25">
        <f t="shared" si="9"/>
        <v>33</v>
      </c>
      <c r="C125" s="1" t="str">
        <f t="shared" ref="C125:C156" si="10">CONCATENATE(A125,B125)</f>
        <v>YW33</v>
      </c>
      <c r="D125" s="17" t="s">
        <v>12</v>
      </c>
      <c r="E125" s="245" t="s">
        <v>196</v>
      </c>
      <c r="F125" s="245" t="s">
        <v>1593</v>
      </c>
      <c r="G125" s="245" t="s">
        <v>2423</v>
      </c>
      <c r="H125" s="245" t="s">
        <v>2424</v>
      </c>
      <c r="I125" s="245" t="s">
        <v>2425</v>
      </c>
      <c r="J125" s="12" t="s">
        <v>1036</v>
      </c>
      <c r="K125" s="12" t="s">
        <v>833</v>
      </c>
      <c r="L125" s="246" t="s">
        <v>17</v>
      </c>
    </row>
    <row r="126" spans="1:12" x14ac:dyDescent="0.25">
      <c r="A126" s="23" t="str">
        <f t="shared" si="8"/>
        <v>YW</v>
      </c>
      <c r="B126" s="25">
        <f t="shared" si="9"/>
        <v>34</v>
      </c>
      <c r="C126" s="1" t="str">
        <f t="shared" si="10"/>
        <v>YW34</v>
      </c>
      <c r="D126" s="17" t="s">
        <v>12</v>
      </c>
      <c r="E126" s="245" t="s">
        <v>178</v>
      </c>
      <c r="F126" s="245" t="s">
        <v>1594</v>
      </c>
      <c r="G126" s="245" t="s">
        <v>2426</v>
      </c>
      <c r="H126" s="245" t="s">
        <v>2427</v>
      </c>
      <c r="I126" s="245" t="s">
        <v>2428</v>
      </c>
      <c r="J126" s="12" t="s">
        <v>1037</v>
      </c>
      <c r="K126" s="12" t="s">
        <v>834</v>
      </c>
      <c r="L126" s="246" t="s">
        <v>17</v>
      </c>
    </row>
    <row r="127" spans="1:12" x14ac:dyDescent="0.25">
      <c r="A127" s="23" t="str">
        <f t="shared" si="8"/>
        <v>YW</v>
      </c>
      <c r="B127" s="25">
        <f t="shared" si="9"/>
        <v>35</v>
      </c>
      <c r="C127" s="1" t="str">
        <f t="shared" si="10"/>
        <v>YW35</v>
      </c>
      <c r="D127" s="17" t="s">
        <v>12</v>
      </c>
      <c r="E127" s="245" t="s">
        <v>1596</v>
      </c>
      <c r="F127" s="245" t="s">
        <v>1595</v>
      </c>
      <c r="G127" s="245" t="s">
        <v>2429</v>
      </c>
      <c r="H127" s="245" t="s">
        <v>2430</v>
      </c>
      <c r="I127" s="245" t="s">
        <v>2431</v>
      </c>
      <c r="J127" s="12" t="s">
        <v>1038</v>
      </c>
      <c r="K127" s="12" t="s">
        <v>835</v>
      </c>
      <c r="L127" s="246" t="s">
        <v>17</v>
      </c>
    </row>
    <row r="128" spans="1:12" x14ac:dyDescent="0.25">
      <c r="A128" s="23" t="str">
        <f t="shared" si="8"/>
        <v>YW</v>
      </c>
      <c r="B128" s="25">
        <f t="shared" si="9"/>
        <v>36</v>
      </c>
      <c r="C128" s="1" t="str">
        <f t="shared" si="10"/>
        <v>YW36</v>
      </c>
      <c r="D128" s="17" t="s">
        <v>12</v>
      </c>
      <c r="E128" s="245" t="s">
        <v>142</v>
      </c>
      <c r="F128" s="245" t="s">
        <v>143</v>
      </c>
      <c r="G128" s="245" t="s">
        <v>2432</v>
      </c>
      <c r="H128" s="245" t="s">
        <v>2433</v>
      </c>
      <c r="I128" s="245" t="s">
        <v>2434</v>
      </c>
      <c r="J128" s="12" t="s">
        <v>1039</v>
      </c>
      <c r="K128" s="12" t="s">
        <v>836</v>
      </c>
      <c r="L128" s="246" t="s">
        <v>17</v>
      </c>
    </row>
    <row r="129" spans="1:12" x14ac:dyDescent="0.25">
      <c r="A129" s="23" t="str">
        <f t="shared" si="8"/>
        <v>YW</v>
      </c>
      <c r="B129" s="25">
        <f t="shared" si="9"/>
        <v>37</v>
      </c>
      <c r="C129" s="1" t="str">
        <f t="shared" si="10"/>
        <v>YW37</v>
      </c>
      <c r="D129" s="17" t="s">
        <v>12</v>
      </c>
      <c r="E129" s="245" t="s">
        <v>1598</v>
      </c>
      <c r="F129" s="245" t="s">
        <v>1597</v>
      </c>
      <c r="G129" s="245" t="s">
        <v>2435</v>
      </c>
      <c r="H129" s="245" t="s">
        <v>2436</v>
      </c>
      <c r="I129" s="245" t="s">
        <v>2437</v>
      </c>
      <c r="J129" s="12" t="s">
        <v>1040</v>
      </c>
      <c r="K129" s="12" t="s">
        <v>837</v>
      </c>
      <c r="L129" s="246" t="s">
        <v>17</v>
      </c>
    </row>
    <row r="130" spans="1:12" x14ac:dyDescent="0.25">
      <c r="A130" s="23" t="str">
        <f t="shared" si="8"/>
        <v>YW</v>
      </c>
      <c r="B130" s="25">
        <f t="shared" si="9"/>
        <v>38</v>
      </c>
      <c r="C130" s="1" t="str">
        <f t="shared" si="10"/>
        <v>YW38</v>
      </c>
      <c r="D130" s="17" t="s">
        <v>12</v>
      </c>
      <c r="E130" s="245" t="s">
        <v>273</v>
      </c>
      <c r="F130" s="245" t="s">
        <v>1599</v>
      </c>
      <c r="G130" s="245" t="s">
        <v>2438</v>
      </c>
      <c r="H130" s="245" t="s">
        <v>2439</v>
      </c>
      <c r="I130" s="245" t="s">
        <v>2440</v>
      </c>
      <c r="J130" s="12" t="s">
        <v>1041</v>
      </c>
      <c r="K130" s="12" t="s">
        <v>838</v>
      </c>
      <c r="L130" s="246" t="s">
        <v>17</v>
      </c>
    </row>
    <row r="131" spans="1:12" x14ac:dyDescent="0.25">
      <c r="A131" s="23" t="str">
        <f t="shared" si="8"/>
        <v>YW</v>
      </c>
      <c r="B131" s="25">
        <f t="shared" si="9"/>
        <v>39</v>
      </c>
      <c r="C131" s="1" t="str">
        <f t="shared" si="10"/>
        <v>YW39</v>
      </c>
      <c r="D131" s="17" t="s">
        <v>12</v>
      </c>
      <c r="E131" s="245" t="s">
        <v>154</v>
      </c>
      <c r="F131" s="245" t="s">
        <v>155</v>
      </c>
      <c r="G131" s="245" t="s">
        <v>2441</v>
      </c>
      <c r="H131" s="245" t="s">
        <v>2442</v>
      </c>
      <c r="I131" s="245" t="s">
        <v>2443</v>
      </c>
      <c r="J131" s="12" t="s">
        <v>1042</v>
      </c>
      <c r="K131" s="12" t="s">
        <v>839</v>
      </c>
      <c r="L131" s="246" t="s">
        <v>17</v>
      </c>
    </row>
    <row r="132" spans="1:12" x14ac:dyDescent="0.25">
      <c r="A132" s="23" t="str">
        <f t="shared" si="8"/>
        <v>YW</v>
      </c>
      <c r="B132" s="25">
        <f t="shared" si="9"/>
        <v>40</v>
      </c>
      <c r="C132" s="1" t="str">
        <f t="shared" si="10"/>
        <v>YW40</v>
      </c>
      <c r="D132" s="17" t="s">
        <v>12</v>
      </c>
      <c r="E132" s="245" t="s">
        <v>1600</v>
      </c>
      <c r="F132" s="245" t="s">
        <v>1601</v>
      </c>
      <c r="G132" s="245" t="s">
        <v>2444</v>
      </c>
      <c r="H132" s="245" t="s">
        <v>2445</v>
      </c>
      <c r="I132" s="245" t="s">
        <v>2446</v>
      </c>
      <c r="J132" s="12" t="s">
        <v>1043</v>
      </c>
      <c r="K132" s="12" t="s">
        <v>840</v>
      </c>
      <c r="L132" s="246" t="s">
        <v>17</v>
      </c>
    </row>
    <row r="133" spans="1:12" x14ac:dyDescent="0.25">
      <c r="A133" s="23" t="str">
        <f t="shared" si="8"/>
        <v>YW</v>
      </c>
      <c r="B133" s="25">
        <f t="shared" si="9"/>
        <v>41</v>
      </c>
      <c r="C133" s="1" t="str">
        <f t="shared" si="10"/>
        <v>YW41</v>
      </c>
      <c r="D133" s="17" t="s">
        <v>12</v>
      </c>
      <c r="E133" s="245" t="s">
        <v>295</v>
      </c>
      <c r="F133" s="245" t="s">
        <v>1513</v>
      </c>
      <c r="G133" s="245" t="s">
        <v>2447</v>
      </c>
      <c r="H133" s="245" t="s">
        <v>2448</v>
      </c>
      <c r="I133" s="245" t="s">
        <v>2449</v>
      </c>
      <c r="J133" s="245" t="s">
        <v>161</v>
      </c>
      <c r="K133" s="245" t="s">
        <v>56</v>
      </c>
      <c r="L133" s="246" t="s">
        <v>35</v>
      </c>
    </row>
    <row r="134" spans="1:12" x14ac:dyDescent="0.25">
      <c r="A134" s="23" t="str">
        <f t="shared" si="8"/>
        <v>YW</v>
      </c>
      <c r="B134" s="25">
        <f t="shared" si="9"/>
        <v>42</v>
      </c>
      <c r="C134" s="1" t="str">
        <f t="shared" si="10"/>
        <v>YW42</v>
      </c>
      <c r="D134" s="17" t="s">
        <v>12</v>
      </c>
      <c r="E134" s="245" t="s">
        <v>171</v>
      </c>
      <c r="F134" s="245" t="s">
        <v>1514</v>
      </c>
      <c r="G134" s="245" t="s">
        <v>2450</v>
      </c>
      <c r="H134" s="245" t="s">
        <v>2451</v>
      </c>
      <c r="I134" s="245" t="s">
        <v>2452</v>
      </c>
      <c r="J134" s="245" t="s">
        <v>160</v>
      </c>
      <c r="K134" s="245" t="s">
        <v>53</v>
      </c>
      <c r="L134" s="246" t="s">
        <v>32</v>
      </c>
    </row>
    <row r="135" spans="1:12" x14ac:dyDescent="0.25">
      <c r="A135" s="23" t="str">
        <f t="shared" si="8"/>
        <v>YW</v>
      </c>
      <c r="B135" s="25">
        <f t="shared" si="9"/>
        <v>43</v>
      </c>
      <c r="C135" s="1" t="str">
        <f t="shared" si="10"/>
        <v>YW43</v>
      </c>
      <c r="D135" s="17" t="s">
        <v>12</v>
      </c>
      <c r="E135" s="245" t="s">
        <v>1528</v>
      </c>
      <c r="F135" s="245" t="s">
        <v>1515</v>
      </c>
      <c r="G135" s="245" t="s">
        <v>2453</v>
      </c>
      <c r="H135" s="245" t="s">
        <v>2454</v>
      </c>
      <c r="I135" s="245" t="s">
        <v>2455</v>
      </c>
      <c r="J135" s="245" t="s">
        <v>150</v>
      </c>
      <c r="K135" s="245" t="s">
        <v>43</v>
      </c>
      <c r="L135" s="246" t="s">
        <v>32</v>
      </c>
    </row>
    <row r="136" spans="1:12" x14ac:dyDescent="0.25">
      <c r="A136" s="23" t="str">
        <f t="shared" si="8"/>
        <v>YW</v>
      </c>
      <c r="B136" s="25">
        <f t="shared" si="9"/>
        <v>44</v>
      </c>
      <c r="C136" s="1" t="str">
        <f t="shared" si="10"/>
        <v>YW44</v>
      </c>
      <c r="D136" s="17" t="s">
        <v>12</v>
      </c>
      <c r="E136" s="245" t="s">
        <v>1527</v>
      </c>
      <c r="F136" s="245" t="s">
        <v>1516</v>
      </c>
      <c r="G136" s="245" t="s">
        <v>2456</v>
      </c>
      <c r="H136" s="245" t="s">
        <v>2457</v>
      </c>
      <c r="I136" s="245" t="s">
        <v>2458</v>
      </c>
      <c r="J136" s="245" t="s">
        <v>153</v>
      </c>
      <c r="K136" s="245" t="s">
        <v>40</v>
      </c>
      <c r="L136" s="246" t="s">
        <v>32</v>
      </c>
    </row>
    <row r="137" spans="1:12" x14ac:dyDescent="0.25">
      <c r="A137" s="23" t="str">
        <f t="shared" si="8"/>
        <v>YW</v>
      </c>
      <c r="B137" s="25">
        <f t="shared" si="9"/>
        <v>45</v>
      </c>
      <c r="C137" s="1" t="str">
        <f t="shared" si="10"/>
        <v>YW45</v>
      </c>
      <c r="D137" s="17" t="s">
        <v>12</v>
      </c>
      <c r="E137" s="245" t="s">
        <v>370</v>
      </c>
      <c r="F137" s="245" t="s">
        <v>1517</v>
      </c>
      <c r="G137" s="245" t="s">
        <v>2459</v>
      </c>
      <c r="H137" s="245" t="s">
        <v>2460</v>
      </c>
      <c r="I137" s="245" t="s">
        <v>2461</v>
      </c>
      <c r="J137" s="245" t="s">
        <v>156</v>
      </c>
      <c r="K137" s="245" t="s">
        <v>49</v>
      </c>
      <c r="L137" s="246" t="s">
        <v>32</v>
      </c>
    </row>
    <row r="138" spans="1:12" x14ac:dyDescent="0.25">
      <c r="A138" s="23" t="str">
        <f t="shared" si="8"/>
        <v>YW</v>
      </c>
      <c r="B138" s="25">
        <f t="shared" si="9"/>
        <v>46</v>
      </c>
      <c r="C138" s="1" t="str">
        <f t="shared" si="10"/>
        <v>YW46</v>
      </c>
      <c r="D138" s="17" t="s">
        <v>12</v>
      </c>
      <c r="E138" s="245" t="s">
        <v>1526</v>
      </c>
      <c r="F138" s="245" t="s">
        <v>74</v>
      </c>
      <c r="G138" s="245" t="s">
        <v>2462</v>
      </c>
      <c r="H138" s="245" t="s">
        <v>2463</v>
      </c>
      <c r="I138" s="245" t="s">
        <v>2464</v>
      </c>
      <c r="J138" s="245" t="s">
        <v>1044</v>
      </c>
      <c r="K138" s="245" t="s">
        <v>857</v>
      </c>
      <c r="L138" s="246" t="s">
        <v>32</v>
      </c>
    </row>
    <row r="139" spans="1:12" x14ac:dyDescent="0.25">
      <c r="A139" s="23" t="str">
        <f t="shared" si="8"/>
        <v>YW</v>
      </c>
      <c r="B139" s="25">
        <f t="shared" si="9"/>
        <v>47</v>
      </c>
      <c r="C139" s="1" t="str">
        <f t="shared" si="10"/>
        <v>YW47</v>
      </c>
      <c r="D139" s="17" t="s">
        <v>12</v>
      </c>
      <c r="E139" s="245" t="s">
        <v>1525</v>
      </c>
      <c r="F139" s="245" t="s">
        <v>1518</v>
      </c>
      <c r="G139" s="245" t="s">
        <v>2465</v>
      </c>
      <c r="H139" s="245" t="s">
        <v>2466</v>
      </c>
      <c r="I139" s="245" t="s">
        <v>2467</v>
      </c>
      <c r="J139" s="245" t="s">
        <v>1045</v>
      </c>
      <c r="K139" s="245" t="s">
        <v>859</v>
      </c>
      <c r="L139" s="246" t="s">
        <v>32</v>
      </c>
    </row>
    <row r="140" spans="1:12" x14ac:dyDescent="0.25">
      <c r="A140" s="23" t="str">
        <f t="shared" si="8"/>
        <v>YW</v>
      </c>
      <c r="B140" s="25">
        <f t="shared" si="9"/>
        <v>48</v>
      </c>
      <c r="C140" s="1" t="str">
        <f t="shared" si="10"/>
        <v>YW48</v>
      </c>
      <c r="D140" s="17" t="s">
        <v>12</v>
      </c>
      <c r="E140" s="245" t="s">
        <v>1524</v>
      </c>
      <c r="F140" s="245" t="s">
        <v>1519</v>
      </c>
      <c r="G140" s="245" t="s">
        <v>2468</v>
      </c>
      <c r="H140" s="245" t="s">
        <v>2469</v>
      </c>
      <c r="I140" s="245" t="s">
        <v>2470</v>
      </c>
      <c r="J140" s="245" t="s">
        <v>1046</v>
      </c>
      <c r="K140" s="245" t="s">
        <v>861</v>
      </c>
      <c r="L140" s="246" t="s">
        <v>32</v>
      </c>
    </row>
    <row r="141" spans="1:12" x14ac:dyDescent="0.25">
      <c r="A141" s="23" t="str">
        <f t="shared" si="8"/>
        <v>YW</v>
      </c>
      <c r="B141" s="25">
        <f t="shared" si="9"/>
        <v>49</v>
      </c>
      <c r="C141" s="1" t="str">
        <f t="shared" si="10"/>
        <v>YW49</v>
      </c>
      <c r="D141" s="17" t="s">
        <v>12</v>
      </c>
      <c r="E141" s="245" t="s">
        <v>185</v>
      </c>
      <c r="F141" s="245" t="s">
        <v>186</v>
      </c>
      <c r="G141" s="245" t="s">
        <v>2471</v>
      </c>
      <c r="H141" s="245" t="s">
        <v>2472</v>
      </c>
      <c r="I141" s="245" t="s">
        <v>2473</v>
      </c>
      <c r="J141" s="245" t="s">
        <v>1047</v>
      </c>
      <c r="K141" s="245" t="s">
        <v>863</v>
      </c>
      <c r="L141" s="246" t="s">
        <v>32</v>
      </c>
    </row>
    <row r="142" spans="1:12" x14ac:dyDescent="0.25">
      <c r="A142" s="23" t="str">
        <f t="shared" si="8"/>
        <v>YW</v>
      </c>
      <c r="B142" s="25">
        <f t="shared" si="9"/>
        <v>50</v>
      </c>
      <c r="C142" s="1" t="str">
        <f t="shared" si="10"/>
        <v>YW50</v>
      </c>
      <c r="D142" s="17" t="s">
        <v>12</v>
      </c>
      <c r="E142" s="245" t="s">
        <v>162</v>
      </c>
      <c r="F142" s="245" t="s">
        <v>86</v>
      </c>
      <c r="G142" s="245" t="s">
        <v>2474</v>
      </c>
      <c r="H142" s="245" t="s">
        <v>2475</v>
      </c>
      <c r="I142" s="245" t="s">
        <v>2476</v>
      </c>
      <c r="J142" s="245" t="s">
        <v>1048</v>
      </c>
      <c r="K142" s="245" t="s">
        <v>865</v>
      </c>
      <c r="L142" s="246" t="s">
        <v>32</v>
      </c>
    </row>
    <row r="143" spans="1:12" x14ac:dyDescent="0.25">
      <c r="A143" s="23" t="str">
        <f t="shared" si="8"/>
        <v>YW</v>
      </c>
      <c r="B143" s="25">
        <f t="shared" si="9"/>
        <v>51</v>
      </c>
      <c r="C143" s="1" t="str">
        <f t="shared" si="10"/>
        <v>YW51</v>
      </c>
      <c r="D143" s="17" t="s">
        <v>12</v>
      </c>
      <c r="E143" s="245" t="s">
        <v>1522</v>
      </c>
      <c r="F143" s="245" t="s">
        <v>1521</v>
      </c>
      <c r="G143" s="245" t="s">
        <v>2477</v>
      </c>
      <c r="H143" s="245" t="s">
        <v>2478</v>
      </c>
      <c r="I143" s="245" t="s">
        <v>2479</v>
      </c>
      <c r="J143" s="245" t="s">
        <v>1049</v>
      </c>
      <c r="K143" s="245" t="s">
        <v>867</v>
      </c>
      <c r="L143" s="246" t="s">
        <v>32</v>
      </c>
    </row>
    <row r="144" spans="1:12" x14ac:dyDescent="0.25">
      <c r="A144" s="23" t="str">
        <f t="shared" si="8"/>
        <v>YW</v>
      </c>
      <c r="B144" s="25">
        <f t="shared" si="9"/>
        <v>52</v>
      </c>
      <c r="C144" s="1" t="str">
        <f t="shared" si="10"/>
        <v>YW52</v>
      </c>
      <c r="D144" s="17" t="s">
        <v>12</v>
      </c>
      <c r="E144" s="245" t="s">
        <v>1523</v>
      </c>
      <c r="F144" s="245" t="s">
        <v>1520</v>
      </c>
      <c r="G144" s="245" t="s">
        <v>2480</v>
      </c>
      <c r="H144" s="245" t="s">
        <v>2481</v>
      </c>
      <c r="I144" s="245" t="s">
        <v>2482</v>
      </c>
      <c r="J144" s="245" t="s">
        <v>1050</v>
      </c>
      <c r="K144" s="245" t="s">
        <v>869</v>
      </c>
      <c r="L144" s="246" t="s">
        <v>32</v>
      </c>
    </row>
    <row r="145" spans="1:12" x14ac:dyDescent="0.25">
      <c r="A145" s="23" t="str">
        <f t="shared" si="8"/>
        <v>YW</v>
      </c>
      <c r="B145" s="25">
        <f t="shared" si="9"/>
        <v>53</v>
      </c>
      <c r="C145" s="1" t="str">
        <f t="shared" si="10"/>
        <v>YW53</v>
      </c>
      <c r="D145" s="17" t="s">
        <v>12</v>
      </c>
      <c r="E145" s="245" t="s">
        <v>191</v>
      </c>
      <c r="F145" s="245" t="s">
        <v>192</v>
      </c>
      <c r="G145" s="245" t="s">
        <v>2483</v>
      </c>
      <c r="H145" s="245" t="s">
        <v>2484</v>
      </c>
      <c r="I145" s="245" t="s">
        <v>2485</v>
      </c>
      <c r="J145" s="245" t="s">
        <v>1051</v>
      </c>
      <c r="K145" s="245" t="s">
        <v>871</v>
      </c>
      <c r="L145" s="246" t="s">
        <v>32</v>
      </c>
    </row>
    <row r="146" spans="1:12" x14ac:dyDescent="0.25">
      <c r="A146" s="23" t="str">
        <f t="shared" si="8"/>
        <v>YW</v>
      </c>
      <c r="B146" s="25">
        <f t="shared" si="9"/>
        <v>54</v>
      </c>
      <c r="C146" s="1" t="str">
        <f t="shared" si="10"/>
        <v>YW54</v>
      </c>
      <c r="D146" s="17" t="s">
        <v>12</v>
      </c>
      <c r="E146" s="245" t="s">
        <v>1530</v>
      </c>
      <c r="F146" s="245" t="s">
        <v>1529</v>
      </c>
      <c r="G146" s="245" t="s">
        <v>2486</v>
      </c>
      <c r="H146" s="245" t="s">
        <v>2487</v>
      </c>
      <c r="I146" s="245" t="s">
        <v>2488</v>
      </c>
      <c r="J146" s="245" t="s">
        <v>1052</v>
      </c>
      <c r="K146" s="245" t="s">
        <v>873</v>
      </c>
      <c r="L146" s="246" t="s">
        <v>32</v>
      </c>
    </row>
    <row r="147" spans="1:12" x14ac:dyDescent="0.25">
      <c r="A147" s="23" t="str">
        <f t="shared" si="8"/>
        <v>YW</v>
      </c>
      <c r="B147" s="25">
        <f t="shared" si="9"/>
        <v>55</v>
      </c>
      <c r="C147" s="1" t="str">
        <f t="shared" si="10"/>
        <v>YW55</v>
      </c>
      <c r="D147" s="17" t="s">
        <v>12</v>
      </c>
      <c r="E147" s="245" t="s">
        <v>1531</v>
      </c>
      <c r="F147" s="245" t="s">
        <v>312</v>
      </c>
      <c r="G147" s="245" t="s">
        <v>2489</v>
      </c>
      <c r="H147" s="245" t="s">
        <v>2490</v>
      </c>
      <c r="I147" s="245" t="s">
        <v>2491</v>
      </c>
      <c r="J147" s="245" t="s">
        <v>1053</v>
      </c>
      <c r="K147" s="245" t="s">
        <v>875</v>
      </c>
      <c r="L147" s="246" t="s">
        <v>32</v>
      </c>
    </row>
    <row r="148" spans="1:12" x14ac:dyDescent="0.25">
      <c r="A148" s="23" t="str">
        <f t="shared" si="8"/>
        <v>YW</v>
      </c>
      <c r="B148" s="25">
        <f t="shared" si="9"/>
        <v>56</v>
      </c>
      <c r="C148" s="1" t="str">
        <f t="shared" si="10"/>
        <v>YW56</v>
      </c>
      <c r="D148" s="17" t="s">
        <v>12</v>
      </c>
      <c r="E148" s="245" t="s">
        <v>1532</v>
      </c>
      <c r="F148" s="245" t="s">
        <v>1539</v>
      </c>
      <c r="G148" s="245" t="s">
        <v>2492</v>
      </c>
      <c r="H148" s="245" t="s">
        <v>2493</v>
      </c>
      <c r="I148" s="245" t="s">
        <v>2494</v>
      </c>
      <c r="J148" s="245" t="s">
        <v>1054</v>
      </c>
      <c r="K148" s="245" t="s">
        <v>877</v>
      </c>
      <c r="L148" s="246" t="s">
        <v>32</v>
      </c>
    </row>
    <row r="149" spans="1:12" x14ac:dyDescent="0.25">
      <c r="A149" s="23" t="str">
        <f t="shared" si="8"/>
        <v>YW</v>
      </c>
      <c r="B149" s="25">
        <f t="shared" si="9"/>
        <v>57</v>
      </c>
      <c r="C149" s="1" t="str">
        <f t="shared" si="10"/>
        <v>YW57</v>
      </c>
      <c r="D149" s="17" t="s">
        <v>12</v>
      </c>
      <c r="E149" s="245" t="s">
        <v>64</v>
      </c>
      <c r="F149" s="245" t="s">
        <v>1538</v>
      </c>
      <c r="G149" s="245" t="s">
        <v>2495</v>
      </c>
      <c r="H149" s="245" t="s">
        <v>2496</v>
      </c>
      <c r="I149" s="245" t="s">
        <v>2497</v>
      </c>
      <c r="J149" s="245" t="s">
        <v>1055</v>
      </c>
      <c r="K149" s="245" t="s">
        <v>879</v>
      </c>
      <c r="L149" s="246" t="s">
        <v>32</v>
      </c>
    </row>
    <row r="150" spans="1:12" x14ac:dyDescent="0.25">
      <c r="A150" s="23" t="str">
        <f t="shared" si="8"/>
        <v>YW</v>
      </c>
      <c r="B150" s="25">
        <f t="shared" si="9"/>
        <v>58</v>
      </c>
      <c r="C150" s="1" t="str">
        <f t="shared" si="10"/>
        <v>YW58</v>
      </c>
      <c r="D150" s="17" t="s">
        <v>12</v>
      </c>
      <c r="E150" s="245" t="s">
        <v>1533</v>
      </c>
      <c r="F150" s="245" t="s">
        <v>1537</v>
      </c>
      <c r="G150" s="245" t="s">
        <v>2498</v>
      </c>
      <c r="H150" s="245" t="s">
        <v>2499</v>
      </c>
      <c r="I150" s="245" t="s">
        <v>2500</v>
      </c>
      <c r="J150" s="245" t="s">
        <v>1056</v>
      </c>
      <c r="K150" s="245" t="s">
        <v>881</v>
      </c>
      <c r="L150" s="246" t="s">
        <v>32</v>
      </c>
    </row>
    <row r="151" spans="1:12" x14ac:dyDescent="0.25">
      <c r="A151" s="23" t="str">
        <f t="shared" si="8"/>
        <v>YW</v>
      </c>
      <c r="B151" s="25">
        <f t="shared" si="9"/>
        <v>59</v>
      </c>
      <c r="C151" s="1" t="str">
        <f t="shared" si="10"/>
        <v>YW59</v>
      </c>
      <c r="D151" s="17" t="s">
        <v>12</v>
      </c>
      <c r="E151" s="245" t="s">
        <v>1534</v>
      </c>
      <c r="F151" s="245" t="s">
        <v>1337</v>
      </c>
      <c r="G151" s="245" t="s">
        <v>2501</v>
      </c>
      <c r="H151" s="245" t="s">
        <v>2502</v>
      </c>
      <c r="I151" s="245" t="s">
        <v>2503</v>
      </c>
      <c r="J151" s="245" t="s">
        <v>1057</v>
      </c>
      <c r="K151" s="245" t="s">
        <v>883</v>
      </c>
      <c r="L151" s="246" t="s">
        <v>32</v>
      </c>
    </row>
    <row r="152" spans="1:12" x14ac:dyDescent="0.25">
      <c r="A152" s="23" t="str">
        <f t="shared" si="8"/>
        <v>YW</v>
      </c>
      <c r="B152" s="25">
        <f t="shared" si="9"/>
        <v>60</v>
      </c>
      <c r="C152" s="1" t="str">
        <f t="shared" si="10"/>
        <v>YW60</v>
      </c>
      <c r="D152" s="17" t="s">
        <v>12</v>
      </c>
      <c r="E152" s="245" t="s">
        <v>1535</v>
      </c>
      <c r="F152" s="245" t="s">
        <v>1536</v>
      </c>
      <c r="G152" s="245" t="s">
        <v>2504</v>
      </c>
      <c r="H152" s="245" t="s">
        <v>2505</v>
      </c>
      <c r="I152" s="245" t="s">
        <v>2506</v>
      </c>
      <c r="J152" s="245" t="s">
        <v>1058</v>
      </c>
      <c r="K152" s="245" t="s">
        <v>885</v>
      </c>
      <c r="L152" s="246" t="s">
        <v>32</v>
      </c>
    </row>
    <row r="153" spans="1:12" x14ac:dyDescent="0.25">
      <c r="A153" s="23" t="str">
        <f t="shared" si="8"/>
        <v>YW</v>
      </c>
      <c r="B153" s="25">
        <f t="shared" si="9"/>
        <v>61</v>
      </c>
      <c r="C153" s="1" t="str">
        <f t="shared" si="10"/>
        <v>YW61</v>
      </c>
      <c r="D153" s="17" t="s">
        <v>12</v>
      </c>
      <c r="E153" s="245" t="s">
        <v>1540</v>
      </c>
      <c r="F153" s="245" t="s">
        <v>1541</v>
      </c>
      <c r="G153" s="245" t="s">
        <v>2507</v>
      </c>
      <c r="H153" s="245" t="s">
        <v>2508</v>
      </c>
      <c r="I153" s="245" t="s">
        <v>2509</v>
      </c>
      <c r="J153" s="245" t="s">
        <v>1059</v>
      </c>
      <c r="K153" s="245" t="s">
        <v>81</v>
      </c>
      <c r="L153" s="246" t="s">
        <v>54</v>
      </c>
    </row>
    <row r="154" spans="1:12" x14ac:dyDescent="0.25">
      <c r="A154" s="23" t="str">
        <f t="shared" si="8"/>
        <v>YW</v>
      </c>
      <c r="B154" s="25">
        <f t="shared" si="9"/>
        <v>62</v>
      </c>
      <c r="C154" s="1" t="str">
        <f t="shared" si="10"/>
        <v>YW62</v>
      </c>
      <c r="D154" s="17" t="s">
        <v>12</v>
      </c>
      <c r="E154" s="245" t="s">
        <v>1543</v>
      </c>
      <c r="F154" s="245" t="s">
        <v>1542</v>
      </c>
      <c r="G154" s="245" t="s">
        <v>2510</v>
      </c>
      <c r="H154" s="245" t="s">
        <v>2511</v>
      </c>
      <c r="I154" s="245" t="s">
        <v>2512</v>
      </c>
      <c r="J154" s="245" t="s">
        <v>1060</v>
      </c>
      <c r="K154" s="245" t="s">
        <v>73</v>
      </c>
      <c r="L154" s="246" t="s">
        <v>50</v>
      </c>
    </row>
    <row r="155" spans="1:12" x14ac:dyDescent="0.25">
      <c r="A155" s="23" t="str">
        <f t="shared" si="8"/>
        <v>YW</v>
      </c>
      <c r="B155" s="25">
        <f t="shared" si="9"/>
        <v>63</v>
      </c>
      <c r="C155" s="1" t="str">
        <f t="shared" si="10"/>
        <v>YW63</v>
      </c>
      <c r="D155" s="17" t="s">
        <v>12</v>
      </c>
      <c r="E155" s="245" t="s">
        <v>1544</v>
      </c>
      <c r="F155" s="245" t="s">
        <v>1545</v>
      </c>
      <c r="G155" s="245" t="s">
        <v>2513</v>
      </c>
      <c r="H155" s="245" t="s">
        <v>2514</v>
      </c>
      <c r="I155" s="252" t="s">
        <v>2515</v>
      </c>
      <c r="J155" s="245" t="s">
        <v>1061</v>
      </c>
      <c r="K155" s="245" t="s">
        <v>76</v>
      </c>
      <c r="L155" s="246" t="s">
        <v>50</v>
      </c>
    </row>
    <row r="156" spans="1:12" x14ac:dyDescent="0.25">
      <c r="A156" s="23" t="str">
        <f t="shared" si="8"/>
        <v>YW</v>
      </c>
      <c r="B156" s="25">
        <f t="shared" si="9"/>
        <v>64</v>
      </c>
      <c r="C156" s="1" t="str">
        <f t="shared" si="10"/>
        <v>YW64</v>
      </c>
      <c r="D156" s="17" t="s">
        <v>12</v>
      </c>
      <c r="E156" s="245" t="s">
        <v>1546</v>
      </c>
      <c r="F156" s="245" t="s">
        <v>367</v>
      </c>
      <c r="G156" s="245" t="s">
        <v>2516</v>
      </c>
      <c r="H156" s="245" t="s">
        <v>2517</v>
      </c>
      <c r="I156" s="245" t="s">
        <v>2518</v>
      </c>
      <c r="J156" s="245" t="s">
        <v>1062</v>
      </c>
      <c r="K156" s="245" t="s">
        <v>62</v>
      </c>
      <c r="L156" s="246" t="s">
        <v>50</v>
      </c>
    </row>
    <row r="157" spans="1:12" x14ac:dyDescent="0.25">
      <c r="A157" s="23" t="str">
        <f t="shared" si="8"/>
        <v>YW</v>
      </c>
      <c r="B157" s="25">
        <f t="shared" si="9"/>
        <v>65</v>
      </c>
      <c r="C157" s="1" t="str">
        <f t="shared" ref="C157:C188" si="11">CONCATENATE(A157,B157)</f>
        <v>YW65</v>
      </c>
      <c r="D157" s="17" t="s">
        <v>12</v>
      </c>
      <c r="E157" s="245" t="s">
        <v>203</v>
      </c>
      <c r="F157" s="245" t="s">
        <v>204</v>
      </c>
      <c r="G157" s="245" t="s">
        <v>2519</v>
      </c>
      <c r="H157" s="245" t="s">
        <v>2520</v>
      </c>
      <c r="I157" s="245" t="s">
        <v>2521</v>
      </c>
      <c r="J157" s="245" t="s">
        <v>1063</v>
      </c>
      <c r="K157" s="245" t="s">
        <v>68</v>
      </c>
      <c r="L157" s="246" t="s">
        <v>50</v>
      </c>
    </row>
    <row r="158" spans="1:12" x14ac:dyDescent="0.25">
      <c r="A158" s="23" t="str">
        <f t="shared" si="8"/>
        <v>YW</v>
      </c>
      <c r="B158" s="25">
        <f t="shared" si="9"/>
        <v>66</v>
      </c>
      <c r="C158" s="1" t="str">
        <f t="shared" si="11"/>
        <v>YW66</v>
      </c>
      <c r="D158" s="17" t="s">
        <v>12</v>
      </c>
      <c r="E158" s="245" t="s">
        <v>1547</v>
      </c>
      <c r="F158" s="245" t="s">
        <v>1562</v>
      </c>
      <c r="G158" s="245" t="s">
        <v>2522</v>
      </c>
      <c r="H158" s="245" t="s">
        <v>2523</v>
      </c>
      <c r="I158" s="245" t="s">
        <v>2524</v>
      </c>
      <c r="J158" s="245" t="s">
        <v>1064</v>
      </c>
      <c r="K158" s="245" t="s">
        <v>887</v>
      </c>
      <c r="L158" s="246" t="s">
        <v>50</v>
      </c>
    </row>
    <row r="159" spans="1:12" x14ac:dyDescent="0.25">
      <c r="A159" s="23" t="str">
        <f t="shared" si="8"/>
        <v>YW</v>
      </c>
      <c r="B159" s="25">
        <f t="shared" si="9"/>
        <v>67</v>
      </c>
      <c r="C159" s="1" t="str">
        <f t="shared" si="11"/>
        <v>YW67</v>
      </c>
      <c r="D159" s="17" t="s">
        <v>12</v>
      </c>
      <c r="E159" s="245" t="s">
        <v>116</v>
      </c>
      <c r="F159" s="245" t="s">
        <v>1561</v>
      </c>
      <c r="G159" s="245" t="s">
        <v>2525</v>
      </c>
      <c r="H159" s="245" t="s">
        <v>2526</v>
      </c>
      <c r="I159" s="245" t="s">
        <v>2527</v>
      </c>
      <c r="J159" s="245" t="s">
        <v>1065</v>
      </c>
      <c r="K159" s="245" t="s">
        <v>889</v>
      </c>
      <c r="L159" s="246" t="s">
        <v>50</v>
      </c>
    </row>
    <row r="160" spans="1:12" x14ac:dyDescent="0.25">
      <c r="A160" s="23" t="str">
        <f t="shared" ref="A160:A182" si="12">A159</f>
        <v>YW</v>
      </c>
      <c r="B160" s="25">
        <f t="shared" ref="B160:B182" si="13">B159+1</f>
        <v>68</v>
      </c>
      <c r="C160" s="1" t="str">
        <f t="shared" si="11"/>
        <v>YW68</v>
      </c>
      <c r="D160" s="17" t="s">
        <v>12</v>
      </c>
      <c r="E160" s="245" t="s">
        <v>1548</v>
      </c>
      <c r="F160" s="245" t="s">
        <v>1560</v>
      </c>
      <c r="G160" s="245" t="s">
        <v>2528</v>
      </c>
      <c r="H160" s="245" t="s">
        <v>2529</v>
      </c>
      <c r="I160" s="245" t="s">
        <v>2530</v>
      </c>
      <c r="J160" s="245" t="s">
        <v>1066</v>
      </c>
      <c r="K160" s="245" t="s">
        <v>891</v>
      </c>
      <c r="L160" s="246" t="s">
        <v>50</v>
      </c>
    </row>
    <row r="161" spans="1:12" x14ac:dyDescent="0.25">
      <c r="A161" s="23" t="str">
        <f t="shared" si="12"/>
        <v>YW</v>
      </c>
      <c r="B161" s="25">
        <f t="shared" si="13"/>
        <v>69</v>
      </c>
      <c r="C161" s="1" t="str">
        <f t="shared" si="11"/>
        <v>YW69</v>
      </c>
      <c r="D161" s="17" t="s">
        <v>12</v>
      </c>
      <c r="E161" s="245" t="s">
        <v>1549</v>
      </c>
      <c r="F161" s="245" t="s">
        <v>1559</v>
      </c>
      <c r="G161" s="245" t="s">
        <v>2531</v>
      </c>
      <c r="H161" s="245" t="s">
        <v>2532</v>
      </c>
      <c r="I161" s="245" t="s">
        <v>2533</v>
      </c>
      <c r="J161" s="245" t="s">
        <v>1067</v>
      </c>
      <c r="K161" s="245" t="s">
        <v>893</v>
      </c>
      <c r="L161" s="246" t="s">
        <v>50</v>
      </c>
    </row>
    <row r="162" spans="1:12" x14ac:dyDescent="0.25">
      <c r="A162" s="23" t="str">
        <f t="shared" si="12"/>
        <v>YW</v>
      </c>
      <c r="B162" s="25">
        <f t="shared" si="13"/>
        <v>70</v>
      </c>
      <c r="C162" s="1" t="str">
        <f t="shared" si="11"/>
        <v>YW70</v>
      </c>
      <c r="D162" s="17" t="s">
        <v>12</v>
      </c>
      <c r="E162" s="245" t="s">
        <v>1550</v>
      </c>
      <c r="F162" s="245" t="s">
        <v>964</v>
      </c>
      <c r="G162" s="245" t="s">
        <v>2534</v>
      </c>
      <c r="H162" s="245" t="s">
        <v>2535</v>
      </c>
      <c r="I162" s="245" t="s">
        <v>2536</v>
      </c>
      <c r="J162" s="245" t="s">
        <v>1068</v>
      </c>
      <c r="K162" s="245" t="s">
        <v>895</v>
      </c>
      <c r="L162" s="246" t="s">
        <v>50</v>
      </c>
    </row>
    <row r="163" spans="1:12" x14ac:dyDescent="0.25">
      <c r="A163" s="23" t="str">
        <f t="shared" si="12"/>
        <v>YW</v>
      </c>
      <c r="B163" s="25">
        <f t="shared" si="13"/>
        <v>71</v>
      </c>
      <c r="C163" s="1" t="str">
        <f t="shared" si="11"/>
        <v>YW71</v>
      </c>
      <c r="D163" s="17" t="s">
        <v>12</v>
      </c>
      <c r="E163" s="245" t="s">
        <v>1551</v>
      </c>
      <c r="F163" s="245" t="s">
        <v>1558</v>
      </c>
      <c r="G163" s="245" t="s">
        <v>2537</v>
      </c>
      <c r="H163" s="245" t="s">
        <v>2538</v>
      </c>
      <c r="I163" s="245" t="s">
        <v>2539</v>
      </c>
      <c r="J163" s="245" t="s">
        <v>1069</v>
      </c>
      <c r="K163" s="245" t="s">
        <v>897</v>
      </c>
      <c r="L163" s="246" t="s">
        <v>50</v>
      </c>
    </row>
    <row r="164" spans="1:12" x14ac:dyDescent="0.25">
      <c r="A164" s="23" t="str">
        <f t="shared" si="12"/>
        <v>YW</v>
      </c>
      <c r="B164" s="25">
        <f t="shared" si="13"/>
        <v>72</v>
      </c>
      <c r="C164" s="1" t="str">
        <f t="shared" si="11"/>
        <v>YW72</v>
      </c>
      <c r="D164" s="17" t="s">
        <v>12</v>
      </c>
      <c r="E164" s="245" t="s">
        <v>1552</v>
      </c>
      <c r="F164" s="245" t="s">
        <v>1557</v>
      </c>
      <c r="G164" s="245" t="s">
        <v>2540</v>
      </c>
      <c r="H164" s="245" t="s">
        <v>2541</v>
      </c>
      <c r="I164" s="245" t="s">
        <v>2542</v>
      </c>
      <c r="J164" s="245" t="s">
        <v>1070</v>
      </c>
      <c r="K164" s="245" t="s">
        <v>899</v>
      </c>
      <c r="L164" s="246" t="s">
        <v>50</v>
      </c>
    </row>
    <row r="165" spans="1:12" x14ac:dyDescent="0.25">
      <c r="A165" s="23" t="str">
        <f t="shared" si="12"/>
        <v>YW</v>
      </c>
      <c r="B165" s="25">
        <f t="shared" si="13"/>
        <v>73</v>
      </c>
      <c r="C165" s="1" t="str">
        <f t="shared" si="11"/>
        <v>YW73</v>
      </c>
      <c r="D165" s="17" t="s">
        <v>12</v>
      </c>
      <c r="E165" s="245" t="s">
        <v>1553</v>
      </c>
      <c r="F165" s="245" t="s">
        <v>1556</v>
      </c>
      <c r="G165" s="245" t="s">
        <v>2546</v>
      </c>
      <c r="H165" s="245" t="s">
        <v>2547</v>
      </c>
      <c r="I165" s="245" t="s">
        <v>2548</v>
      </c>
      <c r="J165" s="245" t="s">
        <v>1071</v>
      </c>
      <c r="K165" s="245" t="s">
        <v>901</v>
      </c>
      <c r="L165" s="246" t="s">
        <v>50</v>
      </c>
    </row>
    <row r="166" spans="1:12" x14ac:dyDescent="0.25">
      <c r="A166" s="23" t="str">
        <f t="shared" si="12"/>
        <v>YW</v>
      </c>
      <c r="B166" s="25">
        <f t="shared" si="13"/>
        <v>74</v>
      </c>
      <c r="C166" s="1" t="str">
        <f t="shared" si="11"/>
        <v>YW74</v>
      </c>
      <c r="D166" s="17" t="s">
        <v>12</v>
      </c>
      <c r="E166" s="245" t="s">
        <v>1554</v>
      </c>
      <c r="F166" s="245" t="s">
        <v>383</v>
      </c>
      <c r="G166" s="245" t="s">
        <v>2549</v>
      </c>
      <c r="H166" s="245" t="s">
        <v>2550</v>
      </c>
      <c r="I166" s="245" t="s">
        <v>2551</v>
      </c>
      <c r="J166" s="245" t="s">
        <v>1072</v>
      </c>
      <c r="K166" s="245" t="s">
        <v>903</v>
      </c>
      <c r="L166" s="246" t="s">
        <v>50</v>
      </c>
    </row>
    <row r="167" spans="1:12" x14ac:dyDescent="0.25">
      <c r="A167" s="23" t="str">
        <f t="shared" si="12"/>
        <v>YW</v>
      </c>
      <c r="B167" s="25">
        <f t="shared" si="13"/>
        <v>75</v>
      </c>
      <c r="C167" s="1" t="str">
        <f t="shared" si="11"/>
        <v>YW75</v>
      </c>
      <c r="D167" s="17" t="s">
        <v>12</v>
      </c>
      <c r="E167" s="245" t="s">
        <v>1555</v>
      </c>
      <c r="F167" s="245" t="s">
        <v>376</v>
      </c>
      <c r="G167" s="245" t="s">
        <v>2543</v>
      </c>
      <c r="H167" s="245" t="s">
        <v>2544</v>
      </c>
      <c r="I167" s="245" t="s">
        <v>2545</v>
      </c>
      <c r="J167" s="245" t="s">
        <v>1073</v>
      </c>
      <c r="K167" s="245" t="s">
        <v>905</v>
      </c>
      <c r="L167" s="246" t="s">
        <v>50</v>
      </c>
    </row>
    <row r="168" spans="1:12" x14ac:dyDescent="0.25">
      <c r="A168" s="23" t="str">
        <f t="shared" si="12"/>
        <v>YW</v>
      </c>
      <c r="B168" s="25">
        <f t="shared" si="13"/>
        <v>76</v>
      </c>
      <c r="C168" s="1" t="str">
        <f t="shared" si="11"/>
        <v>YW76</v>
      </c>
      <c r="D168" s="17" t="s">
        <v>12</v>
      </c>
      <c r="E168" s="245" t="s">
        <v>151</v>
      </c>
      <c r="F168" s="245" t="s">
        <v>152</v>
      </c>
      <c r="G168" s="245" t="s">
        <v>2552</v>
      </c>
      <c r="H168" s="245" t="s">
        <v>2553</v>
      </c>
      <c r="I168" s="245" t="s">
        <v>2554</v>
      </c>
      <c r="J168" s="245" t="s">
        <v>1074</v>
      </c>
      <c r="K168" s="245" t="s">
        <v>907</v>
      </c>
      <c r="L168" s="246" t="s">
        <v>50</v>
      </c>
    </row>
    <row r="169" spans="1:12" x14ac:dyDescent="0.25">
      <c r="A169" s="23" t="str">
        <f t="shared" si="12"/>
        <v>YW</v>
      </c>
      <c r="B169" s="25">
        <f t="shared" si="13"/>
        <v>77</v>
      </c>
      <c r="C169" s="1" t="str">
        <f t="shared" si="11"/>
        <v>YW77</v>
      </c>
      <c r="D169" s="17" t="s">
        <v>12</v>
      </c>
      <c r="E169" s="245" t="s">
        <v>194</v>
      </c>
      <c r="F169" s="245" t="s">
        <v>195</v>
      </c>
      <c r="G169" s="245" t="s">
        <v>2555</v>
      </c>
      <c r="H169" s="245" t="s">
        <v>2556</v>
      </c>
      <c r="I169" s="245" t="s">
        <v>2557</v>
      </c>
      <c r="J169" s="245" t="s">
        <v>1075</v>
      </c>
      <c r="K169" s="245" t="s">
        <v>909</v>
      </c>
      <c r="L169" s="246" t="s">
        <v>50</v>
      </c>
    </row>
    <row r="170" spans="1:12" x14ac:dyDescent="0.25">
      <c r="A170" s="23" t="str">
        <f t="shared" si="12"/>
        <v>YW</v>
      </c>
      <c r="B170" s="25">
        <f t="shared" si="13"/>
        <v>78</v>
      </c>
      <c r="C170" s="1" t="str">
        <f t="shared" si="11"/>
        <v>YW78</v>
      </c>
      <c r="D170" s="17" t="s">
        <v>12</v>
      </c>
      <c r="E170" s="245" t="s">
        <v>1563</v>
      </c>
      <c r="F170" s="245" t="s">
        <v>1564</v>
      </c>
      <c r="G170" s="245" t="s">
        <v>2558</v>
      </c>
      <c r="H170" s="245" t="s">
        <v>2559</v>
      </c>
      <c r="I170" s="245" t="s">
        <v>2560</v>
      </c>
      <c r="J170" s="245" t="s">
        <v>1076</v>
      </c>
      <c r="K170" s="245" t="s">
        <v>911</v>
      </c>
      <c r="L170" s="246" t="s">
        <v>50</v>
      </c>
    </row>
    <row r="171" spans="1:12" x14ac:dyDescent="0.25">
      <c r="A171" s="23" t="str">
        <f t="shared" si="12"/>
        <v>YW</v>
      </c>
      <c r="B171" s="25">
        <f t="shared" si="13"/>
        <v>79</v>
      </c>
      <c r="C171" s="1" t="str">
        <f t="shared" si="11"/>
        <v>YW79</v>
      </c>
      <c r="D171" s="17" t="s">
        <v>12</v>
      </c>
      <c r="E171" s="245" t="s">
        <v>1565</v>
      </c>
      <c r="F171" s="245" t="s">
        <v>1566</v>
      </c>
      <c r="G171" s="245" t="s">
        <v>2563</v>
      </c>
      <c r="H171" s="245" t="s">
        <v>2561</v>
      </c>
      <c r="I171" s="245" t="s">
        <v>2562</v>
      </c>
      <c r="J171" s="245" t="s">
        <v>1077</v>
      </c>
      <c r="K171" s="245" t="s">
        <v>913</v>
      </c>
      <c r="L171" s="246" t="s">
        <v>50</v>
      </c>
    </row>
    <row r="172" spans="1:12" x14ac:dyDescent="0.25">
      <c r="A172" s="23" t="str">
        <f t="shared" si="12"/>
        <v>YW</v>
      </c>
      <c r="B172" s="25">
        <f t="shared" si="13"/>
        <v>80</v>
      </c>
      <c r="C172" s="1" t="str">
        <f t="shared" ref="C172:C182" si="14">CONCATENATE(A172,B172)</f>
        <v>YW80</v>
      </c>
      <c r="D172" s="17" t="s">
        <v>12</v>
      </c>
      <c r="E172" s="245" t="s">
        <v>131</v>
      </c>
      <c r="F172" s="245" t="s">
        <v>132</v>
      </c>
      <c r="G172" s="245" t="s">
        <v>2564</v>
      </c>
      <c r="H172" s="245" t="s">
        <v>2565</v>
      </c>
      <c r="I172" s="245" t="s">
        <v>2566</v>
      </c>
      <c r="J172" s="245" t="s">
        <v>1078</v>
      </c>
      <c r="K172" s="245" t="s">
        <v>915</v>
      </c>
      <c r="L172" s="246" t="s">
        <v>50</v>
      </c>
    </row>
    <row r="173" spans="1:12" x14ac:dyDescent="0.25">
      <c r="A173" s="23" t="str">
        <f t="shared" si="12"/>
        <v>YW</v>
      </c>
      <c r="B173" s="25">
        <f t="shared" si="13"/>
        <v>81</v>
      </c>
      <c r="C173" s="1" t="str">
        <f t="shared" si="14"/>
        <v>YW81</v>
      </c>
      <c r="D173" s="17" t="s">
        <v>12</v>
      </c>
      <c r="E173" s="245" t="s">
        <v>179</v>
      </c>
      <c r="F173" s="245" t="s">
        <v>180</v>
      </c>
      <c r="G173" s="245" t="s">
        <v>2567</v>
      </c>
      <c r="H173" s="245" t="s">
        <v>2568</v>
      </c>
      <c r="I173" s="245" t="s">
        <v>2569</v>
      </c>
      <c r="J173" s="245" t="s">
        <v>202</v>
      </c>
      <c r="K173" s="245" t="s">
        <v>916</v>
      </c>
      <c r="L173" s="246" t="s">
        <v>44</v>
      </c>
    </row>
    <row r="174" spans="1:12" x14ac:dyDescent="0.25">
      <c r="A174" s="23" t="str">
        <f t="shared" si="12"/>
        <v>YW</v>
      </c>
      <c r="B174" s="25">
        <f t="shared" si="13"/>
        <v>82</v>
      </c>
      <c r="C174" s="1" t="str">
        <f t="shared" si="14"/>
        <v>YW82</v>
      </c>
      <c r="D174" s="17" t="s">
        <v>12</v>
      </c>
      <c r="E174" s="245" t="s">
        <v>181</v>
      </c>
      <c r="F174" s="245" t="s">
        <v>182</v>
      </c>
      <c r="G174" s="245" t="s">
        <v>2570</v>
      </c>
      <c r="H174" s="245" t="s">
        <v>2571</v>
      </c>
      <c r="I174" s="245" t="s">
        <v>2572</v>
      </c>
      <c r="J174" s="245" t="s">
        <v>163</v>
      </c>
      <c r="K174" s="245" t="s">
        <v>917</v>
      </c>
      <c r="L174" s="246" t="s">
        <v>41</v>
      </c>
    </row>
    <row r="175" spans="1:12" x14ac:dyDescent="0.25">
      <c r="A175" s="23" t="str">
        <f t="shared" si="12"/>
        <v>YW</v>
      </c>
      <c r="B175" s="25">
        <f t="shared" si="13"/>
        <v>83</v>
      </c>
      <c r="C175" s="1" t="str">
        <f t="shared" si="14"/>
        <v>YW83</v>
      </c>
      <c r="D175" s="17" t="s">
        <v>12</v>
      </c>
      <c r="E175" s="245" t="s">
        <v>1562</v>
      </c>
      <c r="F175" s="245" t="s">
        <v>1567</v>
      </c>
      <c r="G175" s="245" t="s">
        <v>2573</v>
      </c>
      <c r="H175" s="245" t="s">
        <v>2574</v>
      </c>
      <c r="I175" s="245" t="s">
        <v>2575</v>
      </c>
      <c r="J175" s="245" t="s">
        <v>176</v>
      </c>
      <c r="K175" s="245" t="s">
        <v>177</v>
      </c>
      <c r="L175" s="246" t="s">
        <v>41</v>
      </c>
    </row>
    <row r="176" spans="1:12" x14ac:dyDescent="0.25">
      <c r="A176" s="23" t="str">
        <f t="shared" si="12"/>
        <v>YW</v>
      </c>
      <c r="B176" s="25">
        <f t="shared" si="13"/>
        <v>84</v>
      </c>
      <c r="C176" s="1" t="str">
        <f t="shared" si="14"/>
        <v>YW84</v>
      </c>
      <c r="D176" s="17" t="s">
        <v>12</v>
      </c>
      <c r="E176" s="245" t="s">
        <v>1580</v>
      </c>
      <c r="F176" s="245" t="s">
        <v>1568</v>
      </c>
      <c r="G176" s="245" t="s">
        <v>2576</v>
      </c>
      <c r="H176" s="245" t="s">
        <v>2577</v>
      </c>
      <c r="I176" s="245" t="s">
        <v>2578</v>
      </c>
      <c r="J176" s="245" t="s">
        <v>187</v>
      </c>
      <c r="K176" s="245" t="s">
        <v>918</v>
      </c>
      <c r="L176" s="246" t="s">
        <v>41</v>
      </c>
    </row>
    <row r="177" spans="1:12" x14ac:dyDescent="0.25">
      <c r="A177" s="23" t="str">
        <f t="shared" si="12"/>
        <v>YW</v>
      </c>
      <c r="B177" s="25">
        <f t="shared" si="13"/>
        <v>85</v>
      </c>
      <c r="C177" s="1" t="str">
        <f t="shared" si="14"/>
        <v>YW85</v>
      </c>
      <c r="D177" s="17" t="s">
        <v>12</v>
      </c>
      <c r="E177" s="245" t="s">
        <v>1579</v>
      </c>
      <c r="F177" s="245" t="s">
        <v>1569</v>
      </c>
      <c r="G177" s="245" t="s">
        <v>2579</v>
      </c>
      <c r="H177" s="245" t="s">
        <v>2580</v>
      </c>
      <c r="I177" s="245" t="s">
        <v>2581</v>
      </c>
      <c r="J177" s="245" t="s">
        <v>188</v>
      </c>
      <c r="K177" s="245" t="s">
        <v>919</v>
      </c>
      <c r="L177" s="246" t="s">
        <v>41</v>
      </c>
    </row>
    <row r="178" spans="1:12" x14ac:dyDescent="0.25">
      <c r="A178" s="23" t="str">
        <f t="shared" si="12"/>
        <v>YW</v>
      </c>
      <c r="B178" s="25">
        <f t="shared" si="13"/>
        <v>86</v>
      </c>
      <c r="C178" s="1" t="str">
        <f t="shared" si="14"/>
        <v>YW86</v>
      </c>
      <c r="D178" s="17" t="s">
        <v>12</v>
      </c>
      <c r="E178" s="245" t="s">
        <v>1578</v>
      </c>
      <c r="F178" s="245" t="s">
        <v>1570</v>
      </c>
      <c r="G178" s="245" t="s">
        <v>2582</v>
      </c>
      <c r="H178" s="245" t="s">
        <v>2583</v>
      </c>
      <c r="I178" s="245" t="s">
        <v>2584</v>
      </c>
      <c r="J178" s="245" t="s">
        <v>167</v>
      </c>
      <c r="K178" s="245" t="s">
        <v>920</v>
      </c>
      <c r="L178" s="246" t="s">
        <v>41</v>
      </c>
    </row>
    <row r="179" spans="1:12" x14ac:dyDescent="0.25">
      <c r="A179" s="23" t="str">
        <f t="shared" si="12"/>
        <v>YW</v>
      </c>
      <c r="B179" s="25">
        <f t="shared" si="13"/>
        <v>87</v>
      </c>
      <c r="C179" s="1" t="str">
        <f t="shared" si="14"/>
        <v>YW87</v>
      </c>
      <c r="D179" s="17" t="s">
        <v>12</v>
      </c>
      <c r="E179" s="245" t="s">
        <v>1577</v>
      </c>
      <c r="F179" s="245" t="s">
        <v>1571</v>
      </c>
      <c r="G179" s="245" t="s">
        <v>2585</v>
      </c>
      <c r="H179" s="245" t="s">
        <v>2586</v>
      </c>
      <c r="I179" s="245" t="s">
        <v>2587</v>
      </c>
      <c r="J179" s="245" t="s">
        <v>172</v>
      </c>
      <c r="K179" s="245" t="s">
        <v>921</v>
      </c>
      <c r="L179" s="246" t="s">
        <v>41</v>
      </c>
    </row>
    <row r="180" spans="1:12" x14ac:dyDescent="0.25">
      <c r="A180" s="23" t="str">
        <f t="shared" si="12"/>
        <v>YW</v>
      </c>
      <c r="B180" s="25">
        <f t="shared" si="13"/>
        <v>88</v>
      </c>
      <c r="C180" s="1" t="str">
        <f t="shared" si="14"/>
        <v>YW88</v>
      </c>
      <c r="D180" s="17" t="s">
        <v>12</v>
      </c>
      <c r="E180" s="245" t="s">
        <v>1502</v>
      </c>
      <c r="F180" s="245" t="s">
        <v>1572</v>
      </c>
      <c r="G180" s="245" t="s">
        <v>2588</v>
      </c>
      <c r="H180" s="245" t="s">
        <v>2589</v>
      </c>
      <c r="I180" s="245" t="s">
        <v>2590</v>
      </c>
      <c r="J180" s="245" t="s">
        <v>189</v>
      </c>
      <c r="K180" s="245" t="s">
        <v>922</v>
      </c>
      <c r="L180" s="246" t="s">
        <v>41</v>
      </c>
    </row>
    <row r="181" spans="1:12" x14ac:dyDescent="0.25">
      <c r="A181" s="23" t="str">
        <f t="shared" si="12"/>
        <v>YW</v>
      </c>
      <c r="B181" s="25">
        <f t="shared" si="13"/>
        <v>89</v>
      </c>
      <c r="C181" s="1" t="str">
        <f t="shared" si="14"/>
        <v>YW89</v>
      </c>
      <c r="D181" s="17" t="s">
        <v>12</v>
      </c>
      <c r="E181" s="245" t="s">
        <v>1576</v>
      </c>
      <c r="F181" s="245" t="s">
        <v>1573</v>
      </c>
      <c r="G181" s="245" t="s">
        <v>2591</v>
      </c>
      <c r="H181" s="245" t="s">
        <v>2592</v>
      </c>
      <c r="I181" s="245" t="s">
        <v>2593</v>
      </c>
      <c r="J181" s="245" t="s">
        <v>169</v>
      </c>
      <c r="K181" s="245" t="s">
        <v>923</v>
      </c>
      <c r="L181" s="246" t="s">
        <v>41</v>
      </c>
    </row>
    <row r="182" spans="1:12" x14ac:dyDescent="0.25">
      <c r="A182" s="23" t="str">
        <f t="shared" si="12"/>
        <v>YW</v>
      </c>
      <c r="B182" s="25">
        <f t="shared" si="13"/>
        <v>90</v>
      </c>
      <c r="C182" s="1" t="str">
        <f t="shared" si="14"/>
        <v>YW90</v>
      </c>
      <c r="D182" s="17" t="s">
        <v>12</v>
      </c>
      <c r="E182" s="245" t="s">
        <v>1575</v>
      </c>
      <c r="F182" s="245" t="s">
        <v>1574</v>
      </c>
      <c r="G182" s="245" t="s">
        <v>2594</v>
      </c>
      <c r="H182" s="245" t="s">
        <v>2595</v>
      </c>
      <c r="I182" s="245" t="s">
        <v>2596</v>
      </c>
      <c r="J182" s="245" t="s">
        <v>193</v>
      </c>
      <c r="K182" s="245" t="s">
        <v>924</v>
      </c>
      <c r="L182" s="246" t="s">
        <v>41</v>
      </c>
    </row>
    <row r="183" spans="1:12" x14ac:dyDescent="0.25">
      <c r="A183" s="22" t="s">
        <v>388</v>
      </c>
      <c r="B183" s="24">
        <v>1</v>
      </c>
      <c r="C183" s="1" t="str">
        <f t="shared" ref="C183:C225" si="15">CONCATENATE(A183,B183)</f>
        <v>SP1</v>
      </c>
      <c r="D183" s="18" t="s">
        <v>13</v>
      </c>
      <c r="E183" s="12" t="s">
        <v>1628</v>
      </c>
      <c r="F183" s="12" t="s">
        <v>1629</v>
      </c>
      <c r="G183" s="12" t="s">
        <v>2090</v>
      </c>
      <c r="H183" s="12" t="s">
        <v>2091</v>
      </c>
      <c r="I183" s="12" t="s">
        <v>2092</v>
      </c>
      <c r="J183" s="12" t="s">
        <v>224</v>
      </c>
      <c r="K183" s="249" t="s">
        <v>137</v>
      </c>
      <c r="L183" s="248" t="s">
        <v>63</v>
      </c>
    </row>
    <row r="184" spans="1:12" x14ac:dyDescent="0.25">
      <c r="A184" s="23" t="str">
        <f>A183</f>
        <v>SP</v>
      </c>
      <c r="B184" s="25">
        <f>B183+1</f>
        <v>2</v>
      </c>
      <c r="C184" s="1" t="str">
        <f t="shared" si="15"/>
        <v>SP2</v>
      </c>
      <c r="D184" s="18" t="s">
        <v>13</v>
      </c>
      <c r="E184" s="12" t="s">
        <v>1631</v>
      </c>
      <c r="F184" s="12" t="s">
        <v>1630</v>
      </c>
      <c r="G184" s="12" t="s">
        <v>2093</v>
      </c>
      <c r="H184" s="12" t="s">
        <v>2094</v>
      </c>
      <c r="I184" s="12" t="s">
        <v>2095</v>
      </c>
      <c r="J184" s="12" t="s">
        <v>216</v>
      </c>
      <c r="K184" s="249" t="s">
        <v>134</v>
      </c>
      <c r="L184" s="13" t="s">
        <v>57</v>
      </c>
    </row>
    <row r="185" spans="1:12" x14ac:dyDescent="0.25">
      <c r="A185" s="23" t="str">
        <f t="shared" ref="A185:A248" si="16">A184</f>
        <v>SP</v>
      </c>
      <c r="B185" s="25">
        <f t="shared" ref="B185:B248" si="17">B184+1</f>
        <v>3</v>
      </c>
      <c r="C185" s="1" t="str">
        <f t="shared" si="15"/>
        <v>SP3</v>
      </c>
      <c r="D185" s="18" t="s">
        <v>13</v>
      </c>
      <c r="E185" s="12" t="s">
        <v>1632</v>
      </c>
      <c r="F185" s="12" t="s">
        <v>1633</v>
      </c>
      <c r="G185" s="12" t="s">
        <v>2096</v>
      </c>
      <c r="H185" s="12" t="s">
        <v>2097</v>
      </c>
      <c r="I185" s="12" t="s">
        <v>2098</v>
      </c>
      <c r="J185" s="12" t="s">
        <v>220</v>
      </c>
      <c r="K185" s="249" t="s">
        <v>122</v>
      </c>
      <c r="L185" s="13" t="s">
        <v>57</v>
      </c>
    </row>
    <row r="186" spans="1:12" x14ac:dyDescent="0.25">
      <c r="A186" s="23" t="str">
        <f t="shared" si="16"/>
        <v>SP</v>
      </c>
      <c r="B186" s="25">
        <f t="shared" si="17"/>
        <v>4</v>
      </c>
      <c r="C186" s="1" t="str">
        <f t="shared" si="15"/>
        <v>SP4</v>
      </c>
      <c r="D186" s="18" t="s">
        <v>13</v>
      </c>
      <c r="E186" s="12" t="s">
        <v>287</v>
      </c>
      <c r="F186" s="12" t="s">
        <v>288</v>
      </c>
      <c r="G186" s="12" t="s">
        <v>289</v>
      </c>
      <c r="H186" s="12" t="s">
        <v>2099</v>
      </c>
      <c r="I186" s="12" t="s">
        <v>2100</v>
      </c>
      <c r="J186" s="12" t="s">
        <v>211</v>
      </c>
      <c r="K186" s="249" t="s">
        <v>130</v>
      </c>
      <c r="L186" s="13" t="s">
        <v>57</v>
      </c>
    </row>
    <row r="187" spans="1:12" x14ac:dyDescent="0.25">
      <c r="A187" s="23" t="str">
        <f t="shared" si="16"/>
        <v>SP</v>
      </c>
      <c r="B187" s="25">
        <f t="shared" si="17"/>
        <v>5</v>
      </c>
      <c r="C187" s="1" t="str">
        <f t="shared" si="15"/>
        <v>SP5</v>
      </c>
      <c r="D187" s="18" t="s">
        <v>13</v>
      </c>
      <c r="E187" s="12" t="s">
        <v>233</v>
      </c>
      <c r="F187" s="12" t="s">
        <v>234</v>
      </c>
      <c r="G187" s="12" t="s">
        <v>235</v>
      </c>
      <c r="H187" s="12" t="s">
        <v>2101</v>
      </c>
      <c r="I187" s="12" t="s">
        <v>2102</v>
      </c>
      <c r="J187" s="12" t="s">
        <v>212</v>
      </c>
      <c r="K187" s="249" t="s">
        <v>127</v>
      </c>
      <c r="L187" s="13" t="s">
        <v>57</v>
      </c>
    </row>
    <row r="188" spans="1:12" x14ac:dyDescent="0.25">
      <c r="A188" s="23" t="str">
        <f t="shared" si="16"/>
        <v>SP</v>
      </c>
      <c r="B188" s="25">
        <f t="shared" si="17"/>
        <v>6</v>
      </c>
      <c r="C188" s="1" t="str">
        <f t="shared" si="15"/>
        <v>SP6</v>
      </c>
      <c r="D188" s="18" t="s">
        <v>13</v>
      </c>
      <c r="E188" s="12" t="s">
        <v>1635</v>
      </c>
      <c r="F188" s="12" t="s">
        <v>1634</v>
      </c>
      <c r="G188" s="12" t="s">
        <v>2103</v>
      </c>
      <c r="H188" s="12" t="s">
        <v>2104</v>
      </c>
      <c r="I188" s="12" t="s">
        <v>2105</v>
      </c>
      <c r="J188" s="12" t="s">
        <v>1079</v>
      </c>
      <c r="K188" s="249" t="s">
        <v>811</v>
      </c>
      <c r="L188" s="13" t="s">
        <v>57</v>
      </c>
    </row>
    <row r="189" spans="1:12" x14ac:dyDescent="0.25">
      <c r="A189" s="23" t="str">
        <f t="shared" si="16"/>
        <v>SP</v>
      </c>
      <c r="B189" s="25">
        <f t="shared" si="17"/>
        <v>7</v>
      </c>
      <c r="C189" s="1" t="str">
        <f t="shared" si="15"/>
        <v>SP7</v>
      </c>
      <c r="D189" s="18" t="s">
        <v>13</v>
      </c>
      <c r="E189" s="12" t="s">
        <v>1636</v>
      </c>
      <c r="F189" s="12" t="s">
        <v>1637</v>
      </c>
      <c r="G189" s="12" t="s">
        <v>2108</v>
      </c>
      <c r="H189" s="12" t="s">
        <v>2106</v>
      </c>
      <c r="I189" s="12" t="s">
        <v>2107</v>
      </c>
      <c r="J189" s="12" t="s">
        <v>1080</v>
      </c>
      <c r="K189" s="249" t="s">
        <v>812</v>
      </c>
      <c r="L189" s="13" t="s">
        <v>57</v>
      </c>
    </row>
    <row r="190" spans="1:12" x14ac:dyDescent="0.25">
      <c r="A190" s="23" t="str">
        <f t="shared" si="16"/>
        <v>SP</v>
      </c>
      <c r="B190" s="25">
        <f t="shared" si="17"/>
        <v>8</v>
      </c>
      <c r="C190" s="1" t="str">
        <f t="shared" si="15"/>
        <v>SP8</v>
      </c>
      <c r="D190" s="18" t="s">
        <v>13</v>
      </c>
      <c r="E190" s="12" t="s">
        <v>77</v>
      </c>
      <c r="F190" s="12" t="s">
        <v>973</v>
      </c>
      <c r="G190" s="12" t="s">
        <v>2109</v>
      </c>
      <c r="H190" s="12" t="s">
        <v>2110</v>
      </c>
      <c r="I190" s="12" t="s">
        <v>2111</v>
      </c>
      <c r="J190" s="12" t="s">
        <v>1081</v>
      </c>
      <c r="K190" s="249" t="s">
        <v>813</v>
      </c>
      <c r="L190" s="13" t="s">
        <v>57</v>
      </c>
    </row>
    <row r="191" spans="1:12" x14ac:dyDescent="0.25">
      <c r="A191" s="23" t="str">
        <f t="shared" si="16"/>
        <v>SP</v>
      </c>
      <c r="B191" s="25">
        <f t="shared" si="17"/>
        <v>9</v>
      </c>
      <c r="C191" s="1" t="str">
        <f t="shared" si="15"/>
        <v>SP9</v>
      </c>
      <c r="D191" s="18" t="s">
        <v>13</v>
      </c>
      <c r="E191" s="12" t="s">
        <v>1638</v>
      </c>
      <c r="F191" s="12" t="s">
        <v>989</v>
      </c>
      <c r="G191" s="12" t="s">
        <v>2112</v>
      </c>
      <c r="H191" s="12" t="s">
        <v>2113</v>
      </c>
      <c r="I191" s="12" t="s">
        <v>2114</v>
      </c>
      <c r="J191" s="12" t="s">
        <v>1082</v>
      </c>
      <c r="K191" s="249" t="s">
        <v>814</v>
      </c>
      <c r="L191" s="13" t="s">
        <v>57</v>
      </c>
    </row>
    <row r="192" spans="1:12" x14ac:dyDescent="0.25">
      <c r="A192" s="23" t="str">
        <f t="shared" si="16"/>
        <v>SP</v>
      </c>
      <c r="B192" s="25">
        <f t="shared" si="17"/>
        <v>10</v>
      </c>
      <c r="C192" s="1" t="str">
        <f t="shared" si="15"/>
        <v>SP10</v>
      </c>
      <c r="D192" s="18" t="s">
        <v>13</v>
      </c>
      <c r="E192" s="12" t="s">
        <v>1640</v>
      </c>
      <c r="F192" s="12" t="s">
        <v>1639</v>
      </c>
      <c r="G192" s="12" t="s">
        <v>2115</v>
      </c>
      <c r="H192" s="12" t="s">
        <v>2116</v>
      </c>
      <c r="I192" s="12" t="s">
        <v>2117</v>
      </c>
      <c r="J192" s="12" t="s">
        <v>1083</v>
      </c>
      <c r="K192" s="249" t="s">
        <v>815</v>
      </c>
      <c r="L192" s="13" t="s">
        <v>57</v>
      </c>
    </row>
    <row r="193" spans="1:12" x14ac:dyDescent="0.25">
      <c r="A193" s="23" t="str">
        <f t="shared" si="16"/>
        <v>SP</v>
      </c>
      <c r="B193" s="25">
        <f t="shared" si="17"/>
        <v>11</v>
      </c>
      <c r="C193" s="1" t="str">
        <f t="shared" si="15"/>
        <v>SP11</v>
      </c>
      <c r="D193" s="18" t="s">
        <v>13</v>
      </c>
      <c r="E193" s="12" t="s">
        <v>217</v>
      </c>
      <c r="F193" s="12" t="s">
        <v>218</v>
      </c>
      <c r="G193" s="12" t="s">
        <v>219</v>
      </c>
      <c r="H193" s="12" t="s">
        <v>2118</v>
      </c>
      <c r="I193" s="12" t="s">
        <v>2119</v>
      </c>
      <c r="J193" s="12" t="s">
        <v>1084</v>
      </c>
      <c r="K193" s="249" t="s">
        <v>816</v>
      </c>
      <c r="L193" s="13" t="s">
        <v>57</v>
      </c>
    </row>
    <row r="194" spans="1:12" x14ac:dyDescent="0.25">
      <c r="A194" s="23" t="str">
        <f t="shared" si="16"/>
        <v>SP</v>
      </c>
      <c r="B194" s="25">
        <f t="shared" si="17"/>
        <v>12</v>
      </c>
      <c r="C194" s="1" t="str">
        <f t="shared" si="15"/>
        <v>SP12</v>
      </c>
      <c r="D194" s="18" t="s">
        <v>13</v>
      </c>
      <c r="E194" s="12" t="s">
        <v>1642</v>
      </c>
      <c r="F194" s="12" t="s">
        <v>1641</v>
      </c>
      <c r="G194" s="12" t="s">
        <v>2120</v>
      </c>
      <c r="H194" s="12" t="s">
        <v>2121</v>
      </c>
      <c r="I194" s="12" t="s">
        <v>2122</v>
      </c>
      <c r="J194" s="12" t="s">
        <v>1085</v>
      </c>
      <c r="K194" s="249" t="s">
        <v>817</v>
      </c>
      <c r="L194" s="13" t="s">
        <v>57</v>
      </c>
    </row>
    <row r="195" spans="1:12" x14ac:dyDescent="0.25">
      <c r="A195" s="23" t="str">
        <f t="shared" si="16"/>
        <v>SP</v>
      </c>
      <c r="B195" s="25">
        <f t="shared" si="17"/>
        <v>13</v>
      </c>
      <c r="C195" s="1" t="str">
        <f t="shared" si="15"/>
        <v>SP13</v>
      </c>
      <c r="D195" s="18" t="s">
        <v>13</v>
      </c>
      <c r="E195" s="12" t="s">
        <v>1643</v>
      </c>
      <c r="F195" s="12" t="s">
        <v>1653</v>
      </c>
      <c r="G195" s="12" t="s">
        <v>2123</v>
      </c>
      <c r="H195" s="21" t="s">
        <v>2124</v>
      </c>
      <c r="I195" s="12" t="s">
        <v>2125</v>
      </c>
      <c r="J195" s="12" t="s">
        <v>1086</v>
      </c>
      <c r="K195" s="249" t="s">
        <v>818</v>
      </c>
      <c r="L195" s="13" t="s">
        <v>57</v>
      </c>
    </row>
    <row r="196" spans="1:12" x14ac:dyDescent="0.25">
      <c r="A196" s="23" t="str">
        <f t="shared" si="16"/>
        <v>SP</v>
      </c>
      <c r="B196" s="25">
        <f t="shared" si="17"/>
        <v>14</v>
      </c>
      <c r="C196" s="1" t="str">
        <f t="shared" si="15"/>
        <v>SP14</v>
      </c>
      <c r="D196" s="18" t="s">
        <v>13</v>
      </c>
      <c r="E196" s="12" t="s">
        <v>1644</v>
      </c>
      <c r="F196" s="12" t="s">
        <v>1652</v>
      </c>
      <c r="G196" s="12" t="s">
        <v>2126</v>
      </c>
      <c r="H196" s="12" t="s">
        <v>2127</v>
      </c>
      <c r="I196" s="12" t="s">
        <v>2128</v>
      </c>
      <c r="J196" s="12" t="s">
        <v>1087</v>
      </c>
      <c r="K196" s="249" t="s">
        <v>819</v>
      </c>
      <c r="L196" s="13" t="s">
        <v>57</v>
      </c>
    </row>
    <row r="197" spans="1:12" x14ac:dyDescent="0.25">
      <c r="A197" s="23" t="str">
        <f t="shared" si="16"/>
        <v>SP</v>
      </c>
      <c r="B197" s="25">
        <f t="shared" si="17"/>
        <v>15</v>
      </c>
      <c r="C197" s="1" t="str">
        <f t="shared" si="15"/>
        <v>SP15</v>
      </c>
      <c r="D197" s="18" t="s">
        <v>13</v>
      </c>
      <c r="E197" s="12" t="s">
        <v>1645</v>
      </c>
      <c r="F197" s="12" t="s">
        <v>70</v>
      </c>
      <c r="G197" s="12" t="s">
        <v>2129</v>
      </c>
      <c r="H197" s="12" t="s">
        <v>2130</v>
      </c>
      <c r="I197" s="12" t="s">
        <v>2131</v>
      </c>
      <c r="J197" s="12" t="s">
        <v>1088</v>
      </c>
      <c r="K197" s="249" t="s">
        <v>820</v>
      </c>
      <c r="L197" s="13" t="s">
        <v>57</v>
      </c>
    </row>
    <row r="198" spans="1:12" x14ac:dyDescent="0.25">
      <c r="A198" s="23" t="str">
        <f t="shared" si="16"/>
        <v>SP</v>
      </c>
      <c r="B198" s="25">
        <f t="shared" si="17"/>
        <v>16</v>
      </c>
      <c r="C198" s="1" t="str">
        <f t="shared" si="15"/>
        <v>SP16</v>
      </c>
      <c r="D198" s="18" t="s">
        <v>13</v>
      </c>
      <c r="E198" s="12" t="s">
        <v>1646</v>
      </c>
      <c r="F198" s="12" t="s">
        <v>1651</v>
      </c>
      <c r="G198" s="12" t="s">
        <v>2132</v>
      </c>
      <c r="H198" s="12" t="s">
        <v>2133</v>
      </c>
      <c r="I198" s="12" t="s">
        <v>2134</v>
      </c>
      <c r="J198" s="12" t="s">
        <v>1089</v>
      </c>
      <c r="K198" s="249" t="s">
        <v>821</v>
      </c>
      <c r="L198" s="13" t="s">
        <v>57</v>
      </c>
    </row>
    <row r="199" spans="1:12" x14ac:dyDescent="0.25">
      <c r="A199" s="23" t="str">
        <f t="shared" si="16"/>
        <v>SP</v>
      </c>
      <c r="B199" s="25">
        <f t="shared" si="17"/>
        <v>17</v>
      </c>
      <c r="C199" s="1" t="str">
        <f t="shared" si="15"/>
        <v>SP17</v>
      </c>
      <c r="D199" s="18" t="s">
        <v>13</v>
      </c>
      <c r="E199" s="12" t="s">
        <v>1647</v>
      </c>
      <c r="F199" s="12" t="s">
        <v>1650</v>
      </c>
      <c r="G199" s="12" t="s">
        <v>2135</v>
      </c>
      <c r="H199" s="12" t="s">
        <v>2136</v>
      </c>
      <c r="I199" s="12" t="s">
        <v>2137</v>
      </c>
      <c r="J199" s="12" t="s">
        <v>1090</v>
      </c>
      <c r="K199" s="249" t="s">
        <v>822</v>
      </c>
      <c r="L199" s="13" t="s">
        <v>57</v>
      </c>
    </row>
    <row r="200" spans="1:12" x14ac:dyDescent="0.25">
      <c r="A200" s="23" t="str">
        <f t="shared" si="16"/>
        <v>SP</v>
      </c>
      <c r="B200" s="25">
        <f t="shared" si="17"/>
        <v>18</v>
      </c>
      <c r="C200" s="1" t="str">
        <f t="shared" si="15"/>
        <v>SP18</v>
      </c>
      <c r="D200" s="18" t="s">
        <v>13</v>
      </c>
      <c r="E200" s="12" t="s">
        <v>1648</v>
      </c>
      <c r="F200" s="12" t="s">
        <v>1649</v>
      </c>
      <c r="G200" s="12" t="s">
        <v>2138</v>
      </c>
      <c r="H200" s="12" t="s">
        <v>2139</v>
      </c>
      <c r="I200" s="12" t="s">
        <v>2140</v>
      </c>
      <c r="J200" s="12" t="s">
        <v>1091</v>
      </c>
      <c r="K200" s="249" t="s">
        <v>823</v>
      </c>
      <c r="L200" s="13" t="s">
        <v>57</v>
      </c>
    </row>
    <row r="201" spans="1:12" x14ac:dyDescent="0.25">
      <c r="A201" s="23" t="str">
        <f t="shared" si="16"/>
        <v>SP</v>
      </c>
      <c r="B201" s="25">
        <f t="shared" si="17"/>
        <v>19</v>
      </c>
      <c r="C201" s="1" t="str">
        <f t="shared" si="15"/>
        <v>SP19</v>
      </c>
      <c r="D201" s="18" t="s">
        <v>13</v>
      </c>
      <c r="E201" s="12" t="s">
        <v>37</v>
      </c>
      <c r="F201" s="12" t="s">
        <v>964</v>
      </c>
      <c r="G201" s="12" t="s">
        <v>2141</v>
      </c>
      <c r="H201" s="12" t="s">
        <v>2142</v>
      </c>
      <c r="I201" s="12" t="s">
        <v>2143</v>
      </c>
      <c r="J201" s="12" t="s">
        <v>1092</v>
      </c>
      <c r="K201" s="249" t="s">
        <v>824</v>
      </c>
      <c r="L201" s="13" t="s">
        <v>57</v>
      </c>
    </row>
    <row r="202" spans="1:12" x14ac:dyDescent="0.25">
      <c r="A202" s="23" t="str">
        <f t="shared" si="16"/>
        <v>SP</v>
      </c>
      <c r="B202" s="25">
        <f t="shared" si="17"/>
        <v>20</v>
      </c>
      <c r="C202" s="1" t="str">
        <f t="shared" si="15"/>
        <v>SP20</v>
      </c>
      <c r="D202" s="18" t="s">
        <v>13</v>
      </c>
      <c r="E202" s="12" t="s">
        <v>317</v>
      </c>
      <c r="F202" s="12" t="s">
        <v>318</v>
      </c>
      <c r="G202" s="12" t="s">
        <v>319</v>
      </c>
      <c r="H202" s="12" t="s">
        <v>2144</v>
      </c>
      <c r="I202" s="12" t="s">
        <v>2145</v>
      </c>
      <c r="J202" s="12" t="s">
        <v>1093</v>
      </c>
      <c r="K202" s="249" t="s">
        <v>825</v>
      </c>
      <c r="L202" s="13" t="s">
        <v>57</v>
      </c>
    </row>
    <row r="203" spans="1:12" x14ac:dyDescent="0.25">
      <c r="A203" s="23" t="str">
        <f t="shared" si="16"/>
        <v>SP</v>
      </c>
      <c r="B203" s="25">
        <f t="shared" si="17"/>
        <v>21</v>
      </c>
      <c r="C203" s="1" t="str">
        <f t="shared" si="15"/>
        <v>SP21</v>
      </c>
      <c r="D203" s="18" t="s">
        <v>13</v>
      </c>
      <c r="E203" s="12" t="s">
        <v>1225</v>
      </c>
      <c r="F203" s="12" t="s">
        <v>1654</v>
      </c>
      <c r="G203" s="12" t="s">
        <v>2146</v>
      </c>
      <c r="H203" s="12" t="s">
        <v>2147</v>
      </c>
      <c r="I203" s="12" t="s">
        <v>2148</v>
      </c>
      <c r="J203" s="12" t="s">
        <v>244</v>
      </c>
      <c r="K203" s="12" t="s">
        <v>34</v>
      </c>
      <c r="L203" s="13" t="s">
        <v>26</v>
      </c>
    </row>
    <row r="204" spans="1:12" x14ac:dyDescent="0.25">
      <c r="A204" s="23" t="str">
        <f t="shared" si="16"/>
        <v>SP</v>
      </c>
      <c r="B204" s="25">
        <f t="shared" si="17"/>
        <v>22</v>
      </c>
      <c r="C204" s="1" t="str">
        <f t="shared" si="15"/>
        <v>SP22</v>
      </c>
      <c r="D204" s="18" t="s">
        <v>13</v>
      </c>
      <c r="E204" s="12" t="s">
        <v>1656</v>
      </c>
      <c r="F204" s="12" t="s">
        <v>1655</v>
      </c>
      <c r="G204" s="12" t="s">
        <v>2149</v>
      </c>
      <c r="H204" s="12" t="s">
        <v>2150</v>
      </c>
      <c r="I204" s="12" t="s">
        <v>2151</v>
      </c>
      <c r="J204" s="12" t="s">
        <v>228</v>
      </c>
      <c r="K204" s="12" t="s">
        <v>25</v>
      </c>
      <c r="L204" s="246" t="s">
        <v>17</v>
      </c>
    </row>
    <row r="205" spans="1:12" x14ac:dyDescent="0.25">
      <c r="A205" s="23" t="str">
        <f t="shared" si="16"/>
        <v>SP</v>
      </c>
      <c r="B205" s="25">
        <f t="shared" si="17"/>
        <v>23</v>
      </c>
      <c r="C205" s="1" t="str">
        <f t="shared" si="15"/>
        <v>SP23</v>
      </c>
      <c r="D205" s="18" t="s">
        <v>13</v>
      </c>
      <c r="E205" s="12" t="s">
        <v>1657</v>
      </c>
      <c r="F205" s="12" t="s">
        <v>980</v>
      </c>
      <c r="G205" s="12" t="s">
        <v>2152</v>
      </c>
      <c r="H205" s="12" t="s">
        <v>2153</v>
      </c>
      <c r="I205" s="12" t="s">
        <v>2154</v>
      </c>
      <c r="J205" s="12" t="s">
        <v>236</v>
      </c>
      <c r="K205" s="12" t="s">
        <v>16</v>
      </c>
      <c r="L205" s="246" t="s">
        <v>17</v>
      </c>
    </row>
    <row r="206" spans="1:12" x14ac:dyDescent="0.25">
      <c r="A206" s="23" t="str">
        <f t="shared" si="16"/>
        <v>SP</v>
      </c>
      <c r="B206" s="25">
        <f t="shared" si="17"/>
        <v>24</v>
      </c>
      <c r="C206" s="1" t="str">
        <f t="shared" si="15"/>
        <v>SP24</v>
      </c>
      <c r="D206" s="18" t="s">
        <v>13</v>
      </c>
      <c r="E206" s="12" t="s">
        <v>1659</v>
      </c>
      <c r="F206" s="12" t="s">
        <v>1658</v>
      </c>
      <c r="G206" s="12" t="s">
        <v>2155</v>
      </c>
      <c r="H206" s="12" t="s">
        <v>2156</v>
      </c>
      <c r="I206" s="12" t="s">
        <v>2157</v>
      </c>
      <c r="J206" s="12" t="s">
        <v>240</v>
      </c>
      <c r="K206" s="12" t="s">
        <v>22</v>
      </c>
      <c r="L206" s="246" t="s">
        <v>17</v>
      </c>
    </row>
    <row r="207" spans="1:12" x14ac:dyDescent="0.25">
      <c r="A207" s="23" t="str">
        <f t="shared" si="16"/>
        <v>SP</v>
      </c>
      <c r="B207" s="25">
        <f t="shared" si="17"/>
        <v>25</v>
      </c>
      <c r="C207" s="1" t="str">
        <f t="shared" si="15"/>
        <v>SP25</v>
      </c>
      <c r="D207" s="18" t="s">
        <v>13</v>
      </c>
      <c r="E207" s="12" t="s">
        <v>1660</v>
      </c>
      <c r="F207" s="12" t="s">
        <v>942</v>
      </c>
      <c r="G207" s="12" t="s">
        <v>2160</v>
      </c>
      <c r="H207" s="12" t="s">
        <v>2158</v>
      </c>
      <c r="I207" s="12" t="s">
        <v>2159</v>
      </c>
      <c r="J207" s="12" t="s">
        <v>232</v>
      </c>
      <c r="K207" s="12" t="s">
        <v>31</v>
      </c>
      <c r="L207" s="246" t="s">
        <v>17</v>
      </c>
    </row>
    <row r="208" spans="1:12" x14ac:dyDescent="0.25">
      <c r="A208" s="23" t="str">
        <f t="shared" si="16"/>
        <v>SP</v>
      </c>
      <c r="B208" s="25">
        <f t="shared" si="17"/>
        <v>26</v>
      </c>
      <c r="C208" s="1" t="str">
        <f t="shared" si="15"/>
        <v>SP26</v>
      </c>
      <c r="D208" s="18" t="s">
        <v>13</v>
      </c>
      <c r="E208" s="12" t="s">
        <v>1661</v>
      </c>
      <c r="F208" s="12" t="s">
        <v>51</v>
      </c>
      <c r="G208" s="12" t="s">
        <v>2161</v>
      </c>
      <c r="H208" s="12" t="s">
        <v>2162</v>
      </c>
      <c r="I208" s="12" t="s">
        <v>2163</v>
      </c>
      <c r="J208" s="12" t="s">
        <v>1094</v>
      </c>
      <c r="K208" s="12" t="s">
        <v>826</v>
      </c>
      <c r="L208" s="246" t="s">
        <v>17</v>
      </c>
    </row>
    <row r="209" spans="1:12" x14ac:dyDescent="0.25">
      <c r="A209" s="23" t="str">
        <f t="shared" si="16"/>
        <v>SP</v>
      </c>
      <c r="B209" s="25">
        <f t="shared" si="17"/>
        <v>27</v>
      </c>
      <c r="C209" s="1" t="str">
        <f t="shared" si="15"/>
        <v>SP27</v>
      </c>
      <c r="D209" s="18" t="s">
        <v>13</v>
      </c>
      <c r="E209" s="12" t="s">
        <v>1662</v>
      </c>
      <c r="F209" s="12" t="s">
        <v>132</v>
      </c>
      <c r="G209" s="12" t="s">
        <v>2164</v>
      </c>
      <c r="H209" s="12" t="s">
        <v>2165</v>
      </c>
      <c r="I209" s="12" t="s">
        <v>2166</v>
      </c>
      <c r="J209" s="12" t="s">
        <v>1095</v>
      </c>
      <c r="K209" s="12" t="s">
        <v>827</v>
      </c>
      <c r="L209" s="246" t="s">
        <v>17</v>
      </c>
    </row>
    <row r="210" spans="1:12" x14ac:dyDescent="0.25">
      <c r="A210" s="23" t="str">
        <f t="shared" si="16"/>
        <v>SP</v>
      </c>
      <c r="B210" s="25">
        <f t="shared" si="17"/>
        <v>28</v>
      </c>
      <c r="C210" s="1" t="str">
        <f t="shared" si="15"/>
        <v>SP28</v>
      </c>
      <c r="D210" s="18" t="s">
        <v>13</v>
      </c>
      <c r="E210" s="12" t="s">
        <v>183</v>
      </c>
      <c r="F210" s="12" t="s">
        <v>256</v>
      </c>
      <c r="G210" s="12" t="s">
        <v>257</v>
      </c>
      <c r="H210" s="12" t="s">
        <v>2167</v>
      </c>
      <c r="I210" s="12" t="s">
        <v>2168</v>
      </c>
      <c r="J210" s="12" t="s">
        <v>1096</v>
      </c>
      <c r="K210" s="12" t="s">
        <v>828</v>
      </c>
      <c r="L210" s="246" t="s">
        <v>17</v>
      </c>
    </row>
    <row r="211" spans="1:12" x14ac:dyDescent="0.25">
      <c r="A211" s="23" t="str">
        <f t="shared" si="16"/>
        <v>SP</v>
      </c>
      <c r="B211" s="25">
        <f t="shared" si="17"/>
        <v>29</v>
      </c>
      <c r="C211" s="1" t="str">
        <f t="shared" si="15"/>
        <v>SP29</v>
      </c>
      <c r="D211" s="18" t="s">
        <v>13</v>
      </c>
      <c r="E211" s="12" t="s">
        <v>1663</v>
      </c>
      <c r="F211" s="12" t="s">
        <v>186</v>
      </c>
      <c r="G211" s="12" t="s">
        <v>2169</v>
      </c>
      <c r="H211" s="12" t="s">
        <v>2170</v>
      </c>
      <c r="I211" s="12" t="s">
        <v>2171</v>
      </c>
      <c r="J211" s="12" t="s">
        <v>1097</v>
      </c>
      <c r="K211" s="12" t="s">
        <v>829</v>
      </c>
      <c r="L211" s="246" t="s">
        <v>17</v>
      </c>
    </row>
    <row r="212" spans="1:12" x14ac:dyDescent="0.25">
      <c r="A212" s="23" t="str">
        <f t="shared" si="16"/>
        <v>SP</v>
      </c>
      <c r="B212" s="25">
        <f t="shared" si="17"/>
        <v>30</v>
      </c>
      <c r="C212" s="1" t="str">
        <f t="shared" si="15"/>
        <v>SP30</v>
      </c>
      <c r="D212" s="18" t="s">
        <v>13</v>
      </c>
      <c r="E212" s="12" t="s">
        <v>1664</v>
      </c>
      <c r="F212" s="12" t="s">
        <v>1665</v>
      </c>
      <c r="G212" s="12" t="s">
        <v>2174</v>
      </c>
      <c r="H212" s="12" t="s">
        <v>2172</v>
      </c>
      <c r="I212" s="12" t="s">
        <v>2173</v>
      </c>
      <c r="J212" s="12" t="s">
        <v>1098</v>
      </c>
      <c r="K212" s="12" t="s">
        <v>830</v>
      </c>
      <c r="L212" s="246" t="s">
        <v>17</v>
      </c>
    </row>
    <row r="213" spans="1:12" x14ac:dyDescent="0.25">
      <c r="A213" s="23" t="str">
        <f t="shared" si="16"/>
        <v>SP</v>
      </c>
      <c r="B213" s="25">
        <f t="shared" si="17"/>
        <v>31</v>
      </c>
      <c r="C213" s="1" t="str">
        <f t="shared" si="15"/>
        <v>SP31</v>
      </c>
      <c r="D213" s="18" t="s">
        <v>13</v>
      </c>
      <c r="E213" s="245" t="s">
        <v>1675</v>
      </c>
      <c r="F213" s="245" t="s">
        <v>1666</v>
      </c>
      <c r="G213" s="245" t="s">
        <v>2175</v>
      </c>
      <c r="H213" s="245" t="s">
        <v>2176</v>
      </c>
      <c r="I213" s="245" t="s">
        <v>2177</v>
      </c>
      <c r="J213" s="12" t="s">
        <v>1099</v>
      </c>
      <c r="K213" s="12" t="s">
        <v>831</v>
      </c>
      <c r="L213" s="246" t="s">
        <v>17</v>
      </c>
    </row>
    <row r="214" spans="1:12" x14ac:dyDescent="0.25">
      <c r="A214" s="23" t="str">
        <f t="shared" si="16"/>
        <v>SP</v>
      </c>
      <c r="B214" s="25">
        <f t="shared" si="17"/>
        <v>32</v>
      </c>
      <c r="C214" s="1" t="str">
        <f t="shared" si="15"/>
        <v>SP32</v>
      </c>
      <c r="D214" s="18" t="s">
        <v>13</v>
      </c>
      <c r="E214" s="245" t="s">
        <v>229</v>
      </c>
      <c r="F214" s="245" t="s">
        <v>230</v>
      </c>
      <c r="G214" s="245" t="s">
        <v>231</v>
      </c>
      <c r="H214" s="245" t="s">
        <v>2178</v>
      </c>
      <c r="I214" s="245" t="s">
        <v>2179</v>
      </c>
      <c r="J214" s="12" t="s">
        <v>1100</v>
      </c>
      <c r="K214" s="12" t="s">
        <v>832</v>
      </c>
      <c r="L214" s="246" t="s">
        <v>17</v>
      </c>
    </row>
    <row r="215" spans="1:12" x14ac:dyDescent="0.25">
      <c r="A215" s="23" t="str">
        <f t="shared" si="16"/>
        <v>SP</v>
      </c>
      <c r="B215" s="25">
        <f t="shared" si="17"/>
        <v>33</v>
      </c>
      <c r="C215" s="1" t="str">
        <f t="shared" si="15"/>
        <v>SP33</v>
      </c>
      <c r="D215" s="18" t="s">
        <v>13</v>
      </c>
      <c r="E215" s="245" t="s">
        <v>311</v>
      </c>
      <c r="F215" s="245" t="s">
        <v>312</v>
      </c>
      <c r="G215" s="245" t="s">
        <v>313</v>
      </c>
      <c r="H215" s="245" t="s">
        <v>2180</v>
      </c>
      <c r="I215" s="245" t="s">
        <v>2181</v>
      </c>
      <c r="J215" s="12" t="s">
        <v>1101</v>
      </c>
      <c r="K215" s="12" t="s">
        <v>833</v>
      </c>
      <c r="L215" s="246" t="s">
        <v>17</v>
      </c>
    </row>
    <row r="216" spans="1:12" x14ac:dyDescent="0.25">
      <c r="A216" s="23" t="str">
        <f t="shared" si="16"/>
        <v>SP</v>
      </c>
      <c r="B216" s="25">
        <f t="shared" si="17"/>
        <v>34</v>
      </c>
      <c r="C216" s="1" t="str">
        <f t="shared" si="15"/>
        <v>SP34</v>
      </c>
      <c r="D216" s="18" t="s">
        <v>13</v>
      </c>
      <c r="E216" s="245" t="s">
        <v>213</v>
      </c>
      <c r="F216" s="245" t="s">
        <v>214</v>
      </c>
      <c r="G216" s="245" t="s">
        <v>215</v>
      </c>
      <c r="H216" s="245" t="s">
        <v>2182</v>
      </c>
      <c r="I216" s="245" t="s">
        <v>2183</v>
      </c>
      <c r="J216" s="12" t="s">
        <v>1102</v>
      </c>
      <c r="K216" s="12" t="s">
        <v>834</v>
      </c>
      <c r="L216" s="246" t="s">
        <v>17</v>
      </c>
    </row>
    <row r="217" spans="1:12" x14ac:dyDescent="0.25">
      <c r="A217" s="23" t="str">
        <f t="shared" si="16"/>
        <v>SP</v>
      </c>
      <c r="B217" s="25">
        <f t="shared" si="17"/>
        <v>35</v>
      </c>
      <c r="C217" s="1" t="str">
        <f t="shared" si="15"/>
        <v>SP35</v>
      </c>
      <c r="D217" s="18" t="s">
        <v>13</v>
      </c>
      <c r="E217" s="245" t="s">
        <v>1674</v>
      </c>
      <c r="F217" s="245" t="s">
        <v>1667</v>
      </c>
      <c r="G217" s="245" t="s">
        <v>2184</v>
      </c>
      <c r="H217" s="245" t="s">
        <v>2185</v>
      </c>
      <c r="I217" s="245" t="s">
        <v>2186</v>
      </c>
      <c r="J217" s="12" t="s">
        <v>1103</v>
      </c>
      <c r="K217" s="12" t="s">
        <v>835</v>
      </c>
      <c r="L217" s="246" t="s">
        <v>17</v>
      </c>
    </row>
    <row r="218" spans="1:12" x14ac:dyDescent="0.25">
      <c r="A218" s="23" t="str">
        <f t="shared" si="16"/>
        <v>SP</v>
      </c>
      <c r="B218" s="25">
        <f t="shared" si="17"/>
        <v>36</v>
      </c>
      <c r="C218" s="1" t="str">
        <f t="shared" si="15"/>
        <v>SP36</v>
      </c>
      <c r="D218" s="18" t="s">
        <v>13</v>
      </c>
      <c r="E218" s="245" t="s">
        <v>237</v>
      </c>
      <c r="F218" s="245" t="s">
        <v>238</v>
      </c>
      <c r="G218" s="245" t="s">
        <v>239</v>
      </c>
      <c r="H218" s="247" t="s">
        <v>2187</v>
      </c>
      <c r="I218" s="245" t="s">
        <v>2188</v>
      </c>
      <c r="J218" s="12" t="s">
        <v>1104</v>
      </c>
      <c r="K218" s="12" t="s">
        <v>836</v>
      </c>
      <c r="L218" s="246" t="s">
        <v>17</v>
      </c>
    </row>
    <row r="219" spans="1:12" x14ac:dyDescent="0.25">
      <c r="A219" s="23" t="str">
        <f t="shared" si="16"/>
        <v>SP</v>
      </c>
      <c r="B219" s="25">
        <f t="shared" si="17"/>
        <v>37</v>
      </c>
      <c r="C219" s="1" t="str">
        <f t="shared" si="15"/>
        <v>SP37</v>
      </c>
      <c r="D219" s="18" t="s">
        <v>13</v>
      </c>
      <c r="E219" s="245" t="s">
        <v>1673</v>
      </c>
      <c r="F219" s="245" t="s">
        <v>1668</v>
      </c>
      <c r="G219" s="245" t="s">
        <v>2189</v>
      </c>
      <c r="H219" s="245" t="s">
        <v>2190</v>
      </c>
      <c r="I219" s="245" t="s">
        <v>2191</v>
      </c>
      <c r="J219" s="12" t="s">
        <v>1105</v>
      </c>
      <c r="K219" s="12" t="s">
        <v>837</v>
      </c>
      <c r="L219" s="246" t="s">
        <v>17</v>
      </c>
    </row>
    <row r="220" spans="1:12" x14ac:dyDescent="0.25">
      <c r="A220" s="23" t="str">
        <f t="shared" si="16"/>
        <v>SP</v>
      </c>
      <c r="B220" s="25">
        <f t="shared" si="17"/>
        <v>38</v>
      </c>
      <c r="C220" s="1" t="str">
        <f t="shared" si="15"/>
        <v>SP38</v>
      </c>
      <c r="D220" s="18" t="s">
        <v>13</v>
      </c>
      <c r="E220" s="245" t="s">
        <v>1489</v>
      </c>
      <c r="F220" s="245" t="s">
        <v>1669</v>
      </c>
      <c r="G220" s="245" t="s">
        <v>2192</v>
      </c>
      <c r="H220" s="245" t="s">
        <v>2193</v>
      </c>
      <c r="I220" s="245" t="s">
        <v>2194</v>
      </c>
      <c r="J220" s="12" t="s">
        <v>1106</v>
      </c>
      <c r="K220" s="12" t="s">
        <v>838</v>
      </c>
      <c r="L220" s="246" t="s">
        <v>17</v>
      </c>
    </row>
    <row r="221" spans="1:12" x14ac:dyDescent="0.25">
      <c r="A221" s="23" t="str">
        <f t="shared" si="16"/>
        <v>SP</v>
      </c>
      <c r="B221" s="25">
        <f t="shared" si="17"/>
        <v>39</v>
      </c>
      <c r="C221" s="1" t="str">
        <f t="shared" si="15"/>
        <v>SP39</v>
      </c>
      <c r="D221" s="18" t="s">
        <v>13</v>
      </c>
      <c r="E221" s="245" t="s">
        <v>1672</v>
      </c>
      <c r="F221" s="245" t="s">
        <v>367</v>
      </c>
      <c r="G221" s="245" t="s">
        <v>2195</v>
      </c>
      <c r="H221" s="245" t="s">
        <v>2196</v>
      </c>
      <c r="I221" s="245" t="s">
        <v>2197</v>
      </c>
      <c r="J221" s="12" t="s">
        <v>1107</v>
      </c>
      <c r="K221" s="12" t="s">
        <v>839</v>
      </c>
      <c r="L221" s="246" t="s">
        <v>17</v>
      </c>
    </row>
    <row r="222" spans="1:12" x14ac:dyDescent="0.25">
      <c r="A222" s="23" t="str">
        <f t="shared" si="16"/>
        <v>SP</v>
      </c>
      <c r="B222" s="25">
        <f t="shared" si="17"/>
        <v>40</v>
      </c>
      <c r="C222" s="1" t="str">
        <f t="shared" si="15"/>
        <v>SP40</v>
      </c>
      <c r="D222" s="18" t="s">
        <v>13</v>
      </c>
      <c r="E222" s="245" t="s">
        <v>1671</v>
      </c>
      <c r="F222" s="245" t="s">
        <v>1670</v>
      </c>
      <c r="G222" s="245" t="s">
        <v>2198</v>
      </c>
      <c r="H222" s="245" t="s">
        <v>2199</v>
      </c>
      <c r="I222" s="245" t="s">
        <v>2200</v>
      </c>
      <c r="J222" s="12" t="s">
        <v>1108</v>
      </c>
      <c r="K222" s="12" t="s">
        <v>840</v>
      </c>
      <c r="L222" s="246" t="s">
        <v>17</v>
      </c>
    </row>
    <row r="223" spans="1:12" x14ac:dyDescent="0.25">
      <c r="A223" s="23" t="str">
        <f t="shared" si="16"/>
        <v>SP</v>
      </c>
      <c r="B223" s="25">
        <f t="shared" si="17"/>
        <v>41</v>
      </c>
      <c r="C223" s="1" t="str">
        <f t="shared" si="15"/>
        <v>SP41</v>
      </c>
      <c r="D223" s="18" t="s">
        <v>13</v>
      </c>
      <c r="E223" s="245" t="s">
        <v>1676</v>
      </c>
      <c r="F223" s="245" t="s">
        <v>1677</v>
      </c>
      <c r="G223" s="245" t="s">
        <v>2201</v>
      </c>
      <c r="H223" s="245" t="s">
        <v>2202</v>
      </c>
      <c r="I223" s="245" t="s">
        <v>2203</v>
      </c>
      <c r="J223" s="245" t="s">
        <v>255</v>
      </c>
      <c r="K223" s="245" t="s">
        <v>56</v>
      </c>
      <c r="L223" s="246" t="s">
        <v>35</v>
      </c>
    </row>
    <row r="224" spans="1:12" x14ac:dyDescent="0.25">
      <c r="A224" s="23" t="str">
        <f t="shared" si="16"/>
        <v>SP</v>
      </c>
      <c r="B224" s="25">
        <f t="shared" si="17"/>
        <v>42</v>
      </c>
      <c r="C224" s="1" t="str">
        <f t="shared" si="15"/>
        <v>SP42</v>
      </c>
      <c r="D224" s="18" t="s">
        <v>13</v>
      </c>
      <c r="E224" s="245" t="s">
        <v>305</v>
      </c>
      <c r="F224" s="245" t="s">
        <v>306</v>
      </c>
      <c r="G224" s="245" t="s">
        <v>307</v>
      </c>
      <c r="H224" s="245" t="s">
        <v>2204</v>
      </c>
      <c r="I224" s="245" t="s">
        <v>2205</v>
      </c>
      <c r="J224" s="245" t="s">
        <v>248</v>
      </c>
      <c r="K224" s="245" t="s">
        <v>53</v>
      </c>
      <c r="L224" s="246" t="s">
        <v>32</v>
      </c>
    </row>
    <row r="225" spans="1:12" x14ac:dyDescent="0.25">
      <c r="A225" s="23" t="str">
        <f t="shared" si="16"/>
        <v>SP</v>
      </c>
      <c r="B225" s="25">
        <f t="shared" si="17"/>
        <v>43</v>
      </c>
      <c r="C225" s="1" t="str">
        <f t="shared" si="15"/>
        <v>SP43</v>
      </c>
      <c r="D225" s="18" t="s">
        <v>13</v>
      </c>
      <c r="E225" s="245" t="s">
        <v>1682</v>
      </c>
      <c r="F225" s="245" t="s">
        <v>190</v>
      </c>
      <c r="G225" s="245" t="s">
        <v>2206</v>
      </c>
      <c r="H225" s="245" t="s">
        <v>2207</v>
      </c>
      <c r="I225" s="245" t="s">
        <v>2208</v>
      </c>
      <c r="J225" s="245" t="s">
        <v>259</v>
      </c>
      <c r="K225" s="245" t="s">
        <v>43</v>
      </c>
      <c r="L225" s="246" t="s">
        <v>32</v>
      </c>
    </row>
    <row r="226" spans="1:12" x14ac:dyDescent="0.25">
      <c r="A226" s="23" t="str">
        <f t="shared" si="16"/>
        <v>SP</v>
      </c>
      <c r="B226" s="25">
        <f t="shared" si="17"/>
        <v>44</v>
      </c>
      <c r="C226" s="1" t="str">
        <f t="shared" ref="C226:C272" si="18">CONCATENATE(A226,B226)</f>
        <v>SP44</v>
      </c>
      <c r="D226" s="18" t="s">
        <v>13</v>
      </c>
      <c r="E226" s="245" t="s">
        <v>272</v>
      </c>
      <c r="F226" s="245" t="s">
        <v>273</v>
      </c>
      <c r="G226" s="245" t="s">
        <v>274</v>
      </c>
      <c r="H226" s="245" t="s">
        <v>2209</v>
      </c>
      <c r="I226" s="245" t="s">
        <v>2210</v>
      </c>
      <c r="J226" s="245" t="s">
        <v>252</v>
      </c>
      <c r="K226" s="245" t="s">
        <v>40</v>
      </c>
      <c r="L226" s="246" t="s">
        <v>32</v>
      </c>
    </row>
    <row r="227" spans="1:12" x14ac:dyDescent="0.25">
      <c r="A227" s="23" t="str">
        <f t="shared" si="16"/>
        <v>SP</v>
      </c>
      <c r="B227" s="25">
        <f t="shared" si="17"/>
        <v>45</v>
      </c>
      <c r="C227" s="1" t="str">
        <f t="shared" si="18"/>
        <v>SP45</v>
      </c>
      <c r="D227" s="18" t="s">
        <v>13</v>
      </c>
      <c r="E227" s="245" t="s">
        <v>301</v>
      </c>
      <c r="F227" s="245" t="s">
        <v>302</v>
      </c>
      <c r="G227" s="245" t="s">
        <v>303</v>
      </c>
      <c r="H227" s="245" t="s">
        <v>2211</v>
      </c>
      <c r="I227" s="245" t="s">
        <v>2212</v>
      </c>
      <c r="J227" s="245" t="s">
        <v>258</v>
      </c>
      <c r="K227" s="245" t="s">
        <v>49</v>
      </c>
      <c r="L227" s="246" t="s">
        <v>32</v>
      </c>
    </row>
    <row r="228" spans="1:12" x14ac:dyDescent="0.25">
      <c r="A228" s="23" t="str">
        <f t="shared" si="16"/>
        <v>SP</v>
      </c>
      <c r="B228" s="25">
        <f t="shared" si="17"/>
        <v>46</v>
      </c>
      <c r="C228" s="1" t="str">
        <f t="shared" si="18"/>
        <v>SP46</v>
      </c>
      <c r="D228" s="18" t="s">
        <v>13</v>
      </c>
      <c r="E228" s="245" t="s">
        <v>1681</v>
      </c>
      <c r="F228" s="245" t="s">
        <v>104</v>
      </c>
      <c r="G228" s="245" t="s">
        <v>2213</v>
      </c>
      <c r="H228" s="245" t="s">
        <v>2214</v>
      </c>
      <c r="I228" s="245" t="s">
        <v>2215</v>
      </c>
      <c r="J228" s="245" t="s">
        <v>1109</v>
      </c>
      <c r="K228" s="245" t="s">
        <v>857</v>
      </c>
      <c r="L228" s="246" t="s">
        <v>32</v>
      </c>
    </row>
    <row r="229" spans="1:12" x14ac:dyDescent="0.25">
      <c r="A229" s="23" t="str">
        <f t="shared" si="16"/>
        <v>SP</v>
      </c>
      <c r="B229" s="25">
        <f t="shared" si="17"/>
        <v>47</v>
      </c>
      <c r="C229" s="1" t="str">
        <f t="shared" si="18"/>
        <v>SP47</v>
      </c>
      <c r="D229" s="18" t="s">
        <v>13</v>
      </c>
      <c r="E229" s="245" t="s">
        <v>245</v>
      </c>
      <c r="F229" s="245" t="s">
        <v>246</v>
      </c>
      <c r="G229" s="245" t="s">
        <v>247</v>
      </c>
      <c r="H229" s="245" t="s">
        <v>2216</v>
      </c>
      <c r="I229" s="245" t="s">
        <v>2217</v>
      </c>
      <c r="J229" s="245" t="s">
        <v>1110</v>
      </c>
      <c r="K229" s="245" t="s">
        <v>859</v>
      </c>
      <c r="L229" s="246" t="s">
        <v>32</v>
      </c>
    </row>
    <row r="230" spans="1:12" x14ac:dyDescent="0.25">
      <c r="A230" s="23" t="str">
        <f t="shared" si="16"/>
        <v>SP</v>
      </c>
      <c r="B230" s="25">
        <f t="shared" si="17"/>
        <v>48</v>
      </c>
      <c r="C230" s="1" t="str">
        <f t="shared" si="18"/>
        <v>SP48</v>
      </c>
      <c r="D230" s="18" t="s">
        <v>13</v>
      </c>
      <c r="E230" s="245" t="s">
        <v>1680</v>
      </c>
      <c r="F230" s="245" t="s">
        <v>1678</v>
      </c>
      <c r="G230" s="245" t="s">
        <v>2218</v>
      </c>
      <c r="H230" s="245" t="s">
        <v>2219</v>
      </c>
      <c r="I230" s="245" t="s">
        <v>2220</v>
      </c>
      <c r="J230" s="245" t="s">
        <v>1111</v>
      </c>
      <c r="K230" s="245" t="s">
        <v>861</v>
      </c>
      <c r="L230" s="246" t="s">
        <v>32</v>
      </c>
    </row>
    <row r="231" spans="1:12" x14ac:dyDescent="0.25">
      <c r="A231" s="23" t="str">
        <f t="shared" si="16"/>
        <v>SP</v>
      </c>
      <c r="B231" s="25">
        <f t="shared" si="17"/>
        <v>49</v>
      </c>
      <c r="C231" s="1" t="str">
        <f t="shared" si="18"/>
        <v>SP49</v>
      </c>
      <c r="D231" s="18" t="s">
        <v>13</v>
      </c>
      <c r="E231" s="245" t="s">
        <v>297</v>
      </c>
      <c r="F231" s="245" t="s">
        <v>298</v>
      </c>
      <c r="G231" s="245" t="s">
        <v>299</v>
      </c>
      <c r="H231" s="245" t="s">
        <v>2221</v>
      </c>
      <c r="I231" s="245" t="s">
        <v>2222</v>
      </c>
      <c r="J231" s="245" t="s">
        <v>1112</v>
      </c>
      <c r="K231" s="245" t="s">
        <v>863</v>
      </c>
      <c r="L231" s="246" t="s">
        <v>32</v>
      </c>
    </row>
    <row r="232" spans="1:12" x14ac:dyDescent="0.25">
      <c r="A232" s="23" t="str">
        <f t="shared" si="16"/>
        <v>SP</v>
      </c>
      <c r="B232" s="25">
        <f t="shared" si="17"/>
        <v>50</v>
      </c>
      <c r="C232" s="1" t="str">
        <f t="shared" si="18"/>
        <v>SP50</v>
      </c>
      <c r="D232" s="18" t="s">
        <v>13</v>
      </c>
      <c r="E232" s="245" t="s">
        <v>1679</v>
      </c>
      <c r="F232" s="245" t="s">
        <v>1566</v>
      </c>
      <c r="G232" s="245" t="s">
        <v>2223</v>
      </c>
      <c r="H232" s="245" t="s">
        <v>2224</v>
      </c>
      <c r="I232" s="245" t="s">
        <v>2225</v>
      </c>
      <c r="J232" s="245" t="s">
        <v>1113</v>
      </c>
      <c r="K232" s="245" t="s">
        <v>865</v>
      </c>
      <c r="L232" s="246" t="s">
        <v>32</v>
      </c>
    </row>
    <row r="233" spans="1:12" x14ac:dyDescent="0.25">
      <c r="A233" s="23" t="str">
        <f t="shared" si="16"/>
        <v>SP</v>
      </c>
      <c r="B233" s="25">
        <f t="shared" si="17"/>
        <v>51</v>
      </c>
      <c r="C233" s="1" t="str">
        <f t="shared" si="18"/>
        <v>SP51</v>
      </c>
      <c r="D233" s="18" t="s">
        <v>13</v>
      </c>
      <c r="E233" s="245" t="s">
        <v>943</v>
      </c>
      <c r="F233" s="245" t="s">
        <v>1601</v>
      </c>
      <c r="G233" s="245" t="s">
        <v>2226</v>
      </c>
      <c r="H233" s="245" t="s">
        <v>2227</v>
      </c>
      <c r="I233" s="245" t="s">
        <v>2228</v>
      </c>
      <c r="J233" s="245" t="s">
        <v>1114</v>
      </c>
      <c r="K233" s="245" t="s">
        <v>867</v>
      </c>
      <c r="L233" s="246" t="s">
        <v>32</v>
      </c>
    </row>
    <row r="234" spans="1:12" x14ac:dyDescent="0.25">
      <c r="A234" s="23" t="str">
        <f t="shared" si="16"/>
        <v>SP</v>
      </c>
      <c r="B234" s="25">
        <f t="shared" si="17"/>
        <v>52</v>
      </c>
      <c r="C234" s="1" t="str">
        <f t="shared" si="18"/>
        <v>SP52</v>
      </c>
      <c r="D234" s="18" t="s">
        <v>13</v>
      </c>
      <c r="E234" s="245" t="s">
        <v>221</v>
      </c>
      <c r="F234" s="245" t="s">
        <v>222</v>
      </c>
      <c r="G234" s="245" t="s">
        <v>223</v>
      </c>
      <c r="H234" s="245" t="s">
        <v>2229</v>
      </c>
      <c r="I234" s="245" t="s">
        <v>2230</v>
      </c>
      <c r="J234" s="245" t="s">
        <v>1115</v>
      </c>
      <c r="K234" s="245" t="s">
        <v>869</v>
      </c>
      <c r="L234" s="246" t="s">
        <v>32</v>
      </c>
    </row>
    <row r="235" spans="1:12" x14ac:dyDescent="0.25">
      <c r="A235" s="23" t="str">
        <f t="shared" si="16"/>
        <v>SP</v>
      </c>
      <c r="B235" s="25">
        <f t="shared" si="17"/>
        <v>53</v>
      </c>
      <c r="C235" s="1" t="str">
        <f t="shared" si="18"/>
        <v>SP53</v>
      </c>
      <c r="D235" s="18" t="s">
        <v>13</v>
      </c>
      <c r="E235" s="245" t="s">
        <v>1683</v>
      </c>
      <c r="F235" s="245" t="s">
        <v>108</v>
      </c>
      <c r="G235" s="245" t="s">
        <v>2231</v>
      </c>
      <c r="H235" s="245" t="s">
        <v>2232</v>
      </c>
      <c r="I235" s="245" t="s">
        <v>2233</v>
      </c>
      <c r="J235" s="245" t="s">
        <v>1116</v>
      </c>
      <c r="K235" s="245" t="s">
        <v>871</v>
      </c>
      <c r="L235" s="246" t="s">
        <v>32</v>
      </c>
    </row>
    <row r="236" spans="1:12" x14ac:dyDescent="0.25">
      <c r="A236" s="23" t="str">
        <f t="shared" si="16"/>
        <v>SP</v>
      </c>
      <c r="B236" s="25">
        <f t="shared" si="17"/>
        <v>54</v>
      </c>
      <c r="C236" s="1" t="str">
        <f t="shared" si="18"/>
        <v>SP54</v>
      </c>
      <c r="D236" s="18" t="s">
        <v>13</v>
      </c>
      <c r="E236" s="245" t="s">
        <v>1684</v>
      </c>
      <c r="F236" s="245" t="s">
        <v>1689</v>
      </c>
      <c r="G236" s="245" t="s">
        <v>2236</v>
      </c>
      <c r="H236" s="245" t="s">
        <v>2234</v>
      </c>
      <c r="I236" s="245" t="s">
        <v>2235</v>
      </c>
      <c r="J236" s="245" t="s">
        <v>1117</v>
      </c>
      <c r="K236" s="245" t="s">
        <v>873</v>
      </c>
      <c r="L236" s="246" t="s">
        <v>32</v>
      </c>
    </row>
    <row r="237" spans="1:12" x14ac:dyDescent="0.25">
      <c r="A237" s="23" t="str">
        <f t="shared" si="16"/>
        <v>SP</v>
      </c>
      <c r="B237" s="25">
        <f t="shared" si="17"/>
        <v>55</v>
      </c>
      <c r="C237" s="1" t="str">
        <f t="shared" si="18"/>
        <v>SP55</v>
      </c>
      <c r="D237" s="18" t="s">
        <v>13</v>
      </c>
      <c r="E237" s="245" t="s">
        <v>360</v>
      </c>
      <c r="F237" s="245" t="s">
        <v>1688</v>
      </c>
      <c r="G237" s="245" t="s">
        <v>2237</v>
      </c>
      <c r="H237" s="245" t="s">
        <v>2238</v>
      </c>
      <c r="I237" s="245" t="s">
        <v>2239</v>
      </c>
      <c r="J237" s="245" t="s">
        <v>1118</v>
      </c>
      <c r="K237" s="245" t="s">
        <v>875</v>
      </c>
      <c r="L237" s="246" t="s">
        <v>32</v>
      </c>
    </row>
    <row r="238" spans="1:12" x14ac:dyDescent="0.25">
      <c r="A238" s="23" t="str">
        <f t="shared" si="16"/>
        <v>SP</v>
      </c>
      <c r="B238" s="25">
        <f t="shared" si="17"/>
        <v>56</v>
      </c>
      <c r="C238" s="1" t="str">
        <f t="shared" si="18"/>
        <v>SP56</v>
      </c>
      <c r="D238" s="18" t="s">
        <v>13</v>
      </c>
      <c r="E238" s="245" t="s">
        <v>283</v>
      </c>
      <c r="F238" s="245" t="s">
        <v>284</v>
      </c>
      <c r="G238" s="245" t="s">
        <v>285</v>
      </c>
      <c r="H238" s="245" t="s">
        <v>2240</v>
      </c>
      <c r="I238" s="245" t="s">
        <v>2241</v>
      </c>
      <c r="J238" s="245" t="s">
        <v>1119</v>
      </c>
      <c r="K238" s="245" t="s">
        <v>877</v>
      </c>
      <c r="L238" s="246" t="s">
        <v>32</v>
      </c>
    </row>
    <row r="239" spans="1:12" x14ac:dyDescent="0.25">
      <c r="A239" s="23" t="str">
        <f t="shared" si="16"/>
        <v>SP</v>
      </c>
      <c r="B239" s="25">
        <f t="shared" si="17"/>
        <v>57</v>
      </c>
      <c r="C239" s="1" t="str">
        <f t="shared" si="18"/>
        <v>SP57</v>
      </c>
      <c r="D239" s="18" t="s">
        <v>13</v>
      </c>
      <c r="E239" s="245" t="s">
        <v>36</v>
      </c>
      <c r="F239" s="245" t="s">
        <v>1530</v>
      </c>
      <c r="G239" s="245" t="s">
        <v>2244</v>
      </c>
      <c r="H239" s="245" t="s">
        <v>2242</v>
      </c>
      <c r="I239" s="245" t="s">
        <v>2243</v>
      </c>
      <c r="J239" s="245" t="s">
        <v>1120</v>
      </c>
      <c r="K239" s="245" t="s">
        <v>879</v>
      </c>
      <c r="L239" s="246" t="s">
        <v>32</v>
      </c>
    </row>
    <row r="240" spans="1:12" x14ac:dyDescent="0.25">
      <c r="A240" s="23" t="str">
        <f t="shared" si="16"/>
        <v>SP</v>
      </c>
      <c r="B240" s="25">
        <f t="shared" si="17"/>
        <v>58</v>
      </c>
      <c r="C240" s="1" t="str">
        <f t="shared" si="18"/>
        <v>SP58</v>
      </c>
      <c r="D240" s="18" t="s">
        <v>13</v>
      </c>
      <c r="E240" s="245" t="s">
        <v>1685</v>
      </c>
      <c r="F240" s="245" t="s">
        <v>111</v>
      </c>
      <c r="G240" s="245" t="s">
        <v>2245</v>
      </c>
      <c r="H240" s="245" t="s">
        <v>2246</v>
      </c>
      <c r="I240" s="245" t="s">
        <v>2247</v>
      </c>
      <c r="J240" s="245" t="s">
        <v>1121</v>
      </c>
      <c r="K240" s="245" t="s">
        <v>881</v>
      </c>
      <c r="L240" s="246" t="s">
        <v>32</v>
      </c>
    </row>
    <row r="241" spans="1:12" x14ac:dyDescent="0.25">
      <c r="A241" s="23" t="str">
        <f t="shared" si="16"/>
        <v>SP</v>
      </c>
      <c r="B241" s="25">
        <f t="shared" si="17"/>
        <v>59</v>
      </c>
      <c r="C241" s="1" t="str">
        <f t="shared" si="18"/>
        <v>SP59</v>
      </c>
      <c r="D241" s="18" t="s">
        <v>13</v>
      </c>
      <c r="E241" s="245" t="s">
        <v>1686</v>
      </c>
      <c r="F241" s="245" t="s">
        <v>1687</v>
      </c>
      <c r="G241" s="245" t="s">
        <v>2248</v>
      </c>
      <c r="H241" s="245" t="s">
        <v>2249</v>
      </c>
      <c r="I241" s="245" t="s">
        <v>2250</v>
      </c>
      <c r="J241" s="245" t="s">
        <v>1122</v>
      </c>
      <c r="K241" s="245" t="s">
        <v>883</v>
      </c>
      <c r="L241" s="246" t="s">
        <v>32</v>
      </c>
    </row>
    <row r="242" spans="1:12" x14ac:dyDescent="0.25">
      <c r="A242" s="23" t="str">
        <f t="shared" si="16"/>
        <v>SP</v>
      </c>
      <c r="B242" s="25">
        <f t="shared" si="17"/>
        <v>60</v>
      </c>
      <c r="C242" s="1" t="str">
        <f t="shared" si="18"/>
        <v>SP60</v>
      </c>
      <c r="D242" s="18" t="s">
        <v>13</v>
      </c>
      <c r="E242" s="245" t="s">
        <v>241</v>
      </c>
      <c r="F242" s="245" t="s">
        <v>242</v>
      </c>
      <c r="G242" s="245" t="s">
        <v>243</v>
      </c>
      <c r="H242" s="245" t="s">
        <v>2251</v>
      </c>
      <c r="I242" s="245" t="s">
        <v>2252</v>
      </c>
      <c r="J242" s="245" t="s">
        <v>1123</v>
      </c>
      <c r="K242" s="245" t="s">
        <v>885</v>
      </c>
      <c r="L242" s="246" t="s">
        <v>32</v>
      </c>
    </row>
    <row r="243" spans="1:12" x14ac:dyDescent="0.25">
      <c r="A243" s="23" t="str">
        <f t="shared" si="16"/>
        <v>SP</v>
      </c>
      <c r="B243" s="25">
        <f t="shared" si="17"/>
        <v>61</v>
      </c>
      <c r="C243" s="1" t="str">
        <f t="shared" si="18"/>
        <v>SP61</v>
      </c>
      <c r="D243" s="18" t="s">
        <v>13</v>
      </c>
      <c r="E243" s="245" t="s">
        <v>1690</v>
      </c>
      <c r="F243" s="245" t="s">
        <v>1691</v>
      </c>
      <c r="G243" s="245" t="s">
        <v>2253</v>
      </c>
      <c r="H243" s="245" t="s">
        <v>2254</v>
      </c>
      <c r="I243" s="245" t="s">
        <v>2255</v>
      </c>
      <c r="J243" s="245" t="s">
        <v>271</v>
      </c>
      <c r="K243" s="245" t="s">
        <v>81</v>
      </c>
      <c r="L243" s="246" t="s">
        <v>54</v>
      </c>
    </row>
    <row r="244" spans="1:12" x14ac:dyDescent="0.25">
      <c r="A244" s="23" t="str">
        <f t="shared" si="16"/>
        <v>SP</v>
      </c>
      <c r="B244" s="25">
        <f t="shared" si="17"/>
        <v>62</v>
      </c>
      <c r="C244" s="1" t="str">
        <f t="shared" si="18"/>
        <v>SP62</v>
      </c>
      <c r="D244" s="18" t="s">
        <v>13</v>
      </c>
      <c r="E244" s="245" t="s">
        <v>290</v>
      </c>
      <c r="F244" s="245" t="s">
        <v>291</v>
      </c>
      <c r="G244" s="245" t="s">
        <v>292</v>
      </c>
      <c r="H244" s="245" t="s">
        <v>2256</v>
      </c>
      <c r="I244" s="245" t="s">
        <v>2257</v>
      </c>
      <c r="J244" s="245" t="s">
        <v>265</v>
      </c>
      <c r="K244" s="245" t="s">
        <v>73</v>
      </c>
      <c r="L244" s="246" t="s">
        <v>50</v>
      </c>
    </row>
    <row r="245" spans="1:12" x14ac:dyDescent="0.25">
      <c r="A245" s="23" t="str">
        <f t="shared" si="16"/>
        <v>SP</v>
      </c>
      <c r="B245" s="25">
        <f t="shared" si="17"/>
        <v>63</v>
      </c>
      <c r="C245" s="1" t="str">
        <f t="shared" si="18"/>
        <v>SP63</v>
      </c>
      <c r="D245" s="18" t="s">
        <v>13</v>
      </c>
      <c r="E245" s="245" t="s">
        <v>1692</v>
      </c>
      <c r="F245" s="245" t="s">
        <v>1693</v>
      </c>
      <c r="G245" s="245" t="s">
        <v>2258</v>
      </c>
      <c r="H245" s="245" t="s">
        <v>2259</v>
      </c>
      <c r="I245" s="245" t="s">
        <v>2260</v>
      </c>
      <c r="J245" s="245" t="s">
        <v>263</v>
      </c>
      <c r="K245" s="245" t="s">
        <v>76</v>
      </c>
      <c r="L245" s="246" t="s">
        <v>50</v>
      </c>
    </row>
    <row r="246" spans="1:12" x14ac:dyDescent="0.25">
      <c r="A246" s="23" t="str">
        <f t="shared" si="16"/>
        <v>SP</v>
      </c>
      <c r="B246" s="25">
        <f t="shared" si="17"/>
        <v>64</v>
      </c>
      <c r="C246" s="1" t="str">
        <f t="shared" si="18"/>
        <v>SP64</v>
      </c>
      <c r="D246" s="18" t="s">
        <v>13</v>
      </c>
      <c r="E246" s="245" t="s">
        <v>1695</v>
      </c>
      <c r="F246" s="245" t="s">
        <v>1694</v>
      </c>
      <c r="G246" s="245" t="s">
        <v>2261</v>
      </c>
      <c r="H246" s="245" t="s">
        <v>2262</v>
      </c>
      <c r="I246" s="245" t="s">
        <v>2263</v>
      </c>
      <c r="J246" s="245" t="s">
        <v>266</v>
      </c>
      <c r="K246" s="245" t="s">
        <v>62</v>
      </c>
      <c r="L246" s="246" t="s">
        <v>50</v>
      </c>
    </row>
    <row r="247" spans="1:12" x14ac:dyDescent="0.25">
      <c r="A247" s="23" t="str">
        <f t="shared" si="16"/>
        <v>SP</v>
      </c>
      <c r="B247" s="25">
        <f t="shared" si="17"/>
        <v>65</v>
      </c>
      <c r="C247" s="1" t="str">
        <f t="shared" si="18"/>
        <v>SP65</v>
      </c>
      <c r="D247" s="18" t="s">
        <v>13</v>
      </c>
      <c r="E247" s="245" t="s">
        <v>1649</v>
      </c>
      <c r="F247" s="245" t="s">
        <v>1696</v>
      </c>
      <c r="G247" s="245" t="s">
        <v>2264</v>
      </c>
      <c r="H247" s="245" t="s">
        <v>2265</v>
      </c>
      <c r="I247" s="245" t="s">
        <v>2266</v>
      </c>
      <c r="J247" s="245" t="s">
        <v>270</v>
      </c>
      <c r="K247" s="245" t="s">
        <v>68</v>
      </c>
      <c r="L247" s="246" t="s">
        <v>50</v>
      </c>
    </row>
    <row r="248" spans="1:12" x14ac:dyDescent="0.25">
      <c r="A248" s="23" t="str">
        <f t="shared" si="16"/>
        <v>SP</v>
      </c>
      <c r="B248" s="25">
        <f t="shared" si="17"/>
        <v>66</v>
      </c>
      <c r="C248" s="1" t="str">
        <f t="shared" si="18"/>
        <v>SP66</v>
      </c>
      <c r="D248" s="18" t="s">
        <v>13</v>
      </c>
      <c r="E248" s="245" t="s">
        <v>267</v>
      </c>
      <c r="F248" s="245" t="s">
        <v>268</v>
      </c>
      <c r="G248" s="245" t="s">
        <v>269</v>
      </c>
      <c r="H248" s="245" t="s">
        <v>2267</v>
      </c>
      <c r="I248" s="245" t="s">
        <v>2268</v>
      </c>
      <c r="J248" s="245" t="s">
        <v>1124</v>
      </c>
      <c r="K248" s="245" t="s">
        <v>887</v>
      </c>
      <c r="L248" s="246" t="s">
        <v>50</v>
      </c>
    </row>
    <row r="249" spans="1:12" x14ac:dyDescent="0.25">
      <c r="A249" s="23" t="str">
        <f t="shared" ref="A249:A272" si="19">A248</f>
        <v>SP</v>
      </c>
      <c r="B249" s="25">
        <f t="shared" ref="B249:B272" si="20">B248+1</f>
        <v>67</v>
      </c>
      <c r="C249" s="1" t="str">
        <f t="shared" si="18"/>
        <v>SP67</v>
      </c>
      <c r="D249" s="18" t="s">
        <v>13</v>
      </c>
      <c r="E249" s="245" t="s">
        <v>1697</v>
      </c>
      <c r="F249" s="245" t="s">
        <v>1705</v>
      </c>
      <c r="G249" s="245" t="s">
        <v>2269</v>
      </c>
      <c r="H249" s="245" t="s">
        <v>2270</v>
      </c>
      <c r="I249" s="245" t="s">
        <v>2271</v>
      </c>
      <c r="J249" s="245" t="s">
        <v>1125</v>
      </c>
      <c r="K249" s="245" t="s">
        <v>889</v>
      </c>
      <c r="L249" s="246" t="s">
        <v>50</v>
      </c>
    </row>
    <row r="250" spans="1:12" x14ac:dyDescent="0.25">
      <c r="A250" s="23" t="str">
        <f t="shared" si="19"/>
        <v>SP</v>
      </c>
      <c r="B250" s="25">
        <f t="shared" si="20"/>
        <v>68</v>
      </c>
      <c r="C250" s="1" t="str">
        <f t="shared" si="18"/>
        <v>SP68</v>
      </c>
      <c r="D250" s="18" t="s">
        <v>13</v>
      </c>
      <c r="E250" s="245" t="s">
        <v>1698</v>
      </c>
      <c r="F250" s="245" t="s">
        <v>1704</v>
      </c>
      <c r="G250" s="245" t="s">
        <v>2272</v>
      </c>
      <c r="H250" s="245" t="s">
        <v>2273</v>
      </c>
      <c r="I250" s="245" t="s">
        <v>2274</v>
      </c>
      <c r="J250" s="245" t="s">
        <v>1126</v>
      </c>
      <c r="K250" s="245" t="s">
        <v>891</v>
      </c>
      <c r="L250" s="246" t="s">
        <v>50</v>
      </c>
    </row>
    <row r="251" spans="1:12" x14ac:dyDescent="0.25">
      <c r="A251" s="23" t="str">
        <f t="shared" si="19"/>
        <v>SP</v>
      </c>
      <c r="B251" s="25">
        <f t="shared" si="20"/>
        <v>69</v>
      </c>
      <c r="C251" s="1" t="str">
        <f t="shared" si="18"/>
        <v>SP69</v>
      </c>
      <c r="D251" s="18" t="s">
        <v>13</v>
      </c>
      <c r="E251" s="245" t="s">
        <v>1699</v>
      </c>
      <c r="F251" s="245" t="s">
        <v>1703</v>
      </c>
      <c r="G251" s="245" t="s">
        <v>2275</v>
      </c>
      <c r="H251" s="245" t="s">
        <v>2276</v>
      </c>
      <c r="I251" s="245" t="s">
        <v>2277</v>
      </c>
      <c r="J251" s="245" t="s">
        <v>1127</v>
      </c>
      <c r="K251" s="245" t="s">
        <v>893</v>
      </c>
      <c r="L251" s="246" t="s">
        <v>50</v>
      </c>
    </row>
    <row r="252" spans="1:12" x14ac:dyDescent="0.25">
      <c r="A252" s="23" t="str">
        <f t="shared" si="19"/>
        <v>SP</v>
      </c>
      <c r="B252" s="25">
        <f t="shared" si="20"/>
        <v>70</v>
      </c>
      <c r="C252" s="1" t="str">
        <f t="shared" si="18"/>
        <v>SP70</v>
      </c>
      <c r="D252" s="18" t="s">
        <v>13</v>
      </c>
      <c r="E252" s="245" t="s">
        <v>1700</v>
      </c>
      <c r="F252" s="245" t="s">
        <v>1702</v>
      </c>
      <c r="G252" s="245" t="s">
        <v>2278</v>
      </c>
      <c r="H252" s="245" t="s">
        <v>2279</v>
      </c>
      <c r="I252" s="245" t="s">
        <v>2280</v>
      </c>
      <c r="J252" s="245" t="s">
        <v>1128</v>
      </c>
      <c r="K252" s="245" t="s">
        <v>895</v>
      </c>
      <c r="L252" s="246" t="s">
        <v>50</v>
      </c>
    </row>
    <row r="253" spans="1:12" x14ac:dyDescent="0.25">
      <c r="A253" s="23" t="str">
        <f t="shared" si="19"/>
        <v>SP</v>
      </c>
      <c r="B253" s="25">
        <f t="shared" si="20"/>
        <v>71</v>
      </c>
      <c r="C253" s="1" t="str">
        <f t="shared" si="18"/>
        <v>SP71</v>
      </c>
      <c r="D253" s="18" t="s">
        <v>13</v>
      </c>
      <c r="E253" s="245" t="s">
        <v>1701</v>
      </c>
      <c r="F253" s="245" t="s">
        <v>119</v>
      </c>
      <c r="G253" s="245" t="s">
        <v>2283</v>
      </c>
      <c r="H253" s="245" t="s">
        <v>2281</v>
      </c>
      <c r="I253" s="245" t="s">
        <v>2282</v>
      </c>
      <c r="J253" s="245" t="s">
        <v>1129</v>
      </c>
      <c r="K253" s="245" t="s">
        <v>897</v>
      </c>
      <c r="L253" s="246" t="s">
        <v>50</v>
      </c>
    </row>
    <row r="254" spans="1:12" x14ac:dyDescent="0.25">
      <c r="A254" s="23" t="str">
        <f t="shared" si="19"/>
        <v>SP</v>
      </c>
      <c r="B254" s="25">
        <f t="shared" si="20"/>
        <v>72</v>
      </c>
      <c r="C254" s="1" t="str">
        <f t="shared" si="18"/>
        <v>SP72</v>
      </c>
      <c r="D254" s="18" t="s">
        <v>13</v>
      </c>
      <c r="E254" s="245" t="s">
        <v>225</v>
      </c>
      <c r="F254" s="245" t="s">
        <v>226</v>
      </c>
      <c r="G254" s="245" t="s">
        <v>227</v>
      </c>
      <c r="H254" s="245" t="s">
        <v>2284</v>
      </c>
      <c r="I254" s="245" t="s">
        <v>2285</v>
      </c>
      <c r="J254" s="245" t="s">
        <v>1130</v>
      </c>
      <c r="K254" s="245" t="s">
        <v>899</v>
      </c>
      <c r="L254" s="246" t="s">
        <v>50</v>
      </c>
    </row>
    <row r="255" spans="1:12" x14ac:dyDescent="0.25">
      <c r="A255" s="23" t="str">
        <f t="shared" si="19"/>
        <v>SP</v>
      </c>
      <c r="B255" s="25">
        <f t="shared" si="20"/>
        <v>73</v>
      </c>
      <c r="C255" s="1" t="str">
        <f t="shared" si="18"/>
        <v>SP73</v>
      </c>
      <c r="D255" s="18" t="s">
        <v>13</v>
      </c>
      <c r="E255" s="245" t="s">
        <v>280</v>
      </c>
      <c r="F255" s="245" t="s">
        <v>281</v>
      </c>
      <c r="G255" s="245" t="s">
        <v>282</v>
      </c>
      <c r="H255" s="245" t="s">
        <v>2286</v>
      </c>
      <c r="I255" s="245" t="s">
        <v>2287</v>
      </c>
      <c r="J255" s="245" t="s">
        <v>1131</v>
      </c>
      <c r="K255" s="245" t="s">
        <v>901</v>
      </c>
      <c r="L255" s="246" t="s">
        <v>50</v>
      </c>
    </row>
    <row r="256" spans="1:12" x14ac:dyDescent="0.25">
      <c r="A256" s="23" t="str">
        <f t="shared" si="19"/>
        <v>SP</v>
      </c>
      <c r="B256" s="25">
        <f t="shared" si="20"/>
        <v>74</v>
      </c>
      <c r="C256" s="1" t="str">
        <f t="shared" si="18"/>
        <v>SP74</v>
      </c>
      <c r="D256" s="18" t="s">
        <v>13</v>
      </c>
      <c r="E256" s="245" t="s">
        <v>253</v>
      </c>
      <c r="F256" s="245" t="s">
        <v>204</v>
      </c>
      <c r="G256" s="245" t="s">
        <v>254</v>
      </c>
      <c r="H256" s="245" t="s">
        <v>2288</v>
      </c>
      <c r="I256" s="245" t="s">
        <v>2289</v>
      </c>
      <c r="J256" s="245" t="s">
        <v>1132</v>
      </c>
      <c r="K256" s="245" t="s">
        <v>903</v>
      </c>
      <c r="L256" s="246" t="s">
        <v>50</v>
      </c>
    </row>
    <row r="257" spans="1:12" x14ac:dyDescent="0.25">
      <c r="A257" s="23" t="str">
        <f t="shared" si="19"/>
        <v>SP</v>
      </c>
      <c r="B257" s="25">
        <f t="shared" si="20"/>
        <v>75</v>
      </c>
      <c r="C257" s="1" t="str">
        <f t="shared" si="18"/>
        <v>SP75</v>
      </c>
      <c r="D257" s="18" t="s">
        <v>13</v>
      </c>
      <c r="E257" s="245" t="s">
        <v>1715</v>
      </c>
      <c r="F257" s="245" t="s">
        <v>1706</v>
      </c>
      <c r="G257" s="245" t="s">
        <v>2290</v>
      </c>
      <c r="H257" s="245" t="s">
        <v>2291</v>
      </c>
      <c r="I257" s="245" t="s">
        <v>2292</v>
      </c>
      <c r="J257" s="245" t="s">
        <v>1133</v>
      </c>
      <c r="K257" s="245" t="s">
        <v>905</v>
      </c>
      <c r="L257" s="246" t="s">
        <v>50</v>
      </c>
    </row>
    <row r="258" spans="1:12" x14ac:dyDescent="0.25">
      <c r="A258" s="23" t="str">
        <f t="shared" si="19"/>
        <v>SP</v>
      </c>
      <c r="B258" s="25">
        <f t="shared" si="20"/>
        <v>76</v>
      </c>
      <c r="C258" s="1" t="str">
        <f t="shared" si="18"/>
        <v>SP76</v>
      </c>
      <c r="D258" s="18" t="s">
        <v>13</v>
      </c>
      <c r="E258" s="245" t="s">
        <v>249</v>
      </c>
      <c r="F258" s="245" t="s">
        <v>250</v>
      </c>
      <c r="G258" s="245" t="s">
        <v>251</v>
      </c>
      <c r="H258" s="245" t="s">
        <v>2293</v>
      </c>
      <c r="I258" s="245" t="s">
        <v>2294</v>
      </c>
      <c r="J258" s="245" t="s">
        <v>1134</v>
      </c>
      <c r="K258" s="245" t="s">
        <v>907</v>
      </c>
      <c r="L258" s="246" t="s">
        <v>50</v>
      </c>
    </row>
    <row r="259" spans="1:12" x14ac:dyDescent="0.25">
      <c r="A259" s="23" t="str">
        <f t="shared" si="19"/>
        <v>SP</v>
      </c>
      <c r="B259" s="25">
        <f t="shared" si="20"/>
        <v>77</v>
      </c>
      <c r="C259" s="1" t="str">
        <f t="shared" si="18"/>
        <v>SP77</v>
      </c>
      <c r="D259" s="18" t="s">
        <v>13</v>
      </c>
      <c r="E259" s="245" t="s">
        <v>1714</v>
      </c>
      <c r="F259" s="245" t="s">
        <v>1707</v>
      </c>
      <c r="G259" s="245" t="s">
        <v>2295</v>
      </c>
      <c r="H259" s="245" t="s">
        <v>2296</v>
      </c>
      <c r="I259" s="245" t="s">
        <v>2297</v>
      </c>
      <c r="J259" s="245" t="s">
        <v>1135</v>
      </c>
      <c r="K259" s="245" t="s">
        <v>909</v>
      </c>
      <c r="L259" s="246" t="s">
        <v>50</v>
      </c>
    </row>
    <row r="260" spans="1:12" x14ac:dyDescent="0.25">
      <c r="A260" s="23" t="str">
        <f t="shared" si="19"/>
        <v>SP</v>
      </c>
      <c r="B260" s="25">
        <f t="shared" si="20"/>
        <v>78</v>
      </c>
      <c r="C260" s="1" t="str">
        <f t="shared" si="18"/>
        <v>SP78</v>
      </c>
      <c r="D260" s="18" t="s">
        <v>13</v>
      </c>
      <c r="E260" s="245" t="s">
        <v>1713</v>
      </c>
      <c r="F260" s="245" t="s">
        <v>1708</v>
      </c>
      <c r="G260" s="245" t="s">
        <v>2300</v>
      </c>
      <c r="H260" s="245" t="s">
        <v>2298</v>
      </c>
      <c r="I260" s="245" t="s">
        <v>2299</v>
      </c>
      <c r="J260" s="245" t="s">
        <v>1136</v>
      </c>
      <c r="K260" s="245" t="s">
        <v>911</v>
      </c>
      <c r="L260" s="246" t="s">
        <v>50</v>
      </c>
    </row>
    <row r="261" spans="1:12" x14ac:dyDescent="0.25">
      <c r="A261" s="23" t="str">
        <f t="shared" si="19"/>
        <v>SP</v>
      </c>
      <c r="B261" s="25">
        <f t="shared" si="20"/>
        <v>79</v>
      </c>
      <c r="C261" s="1" t="str">
        <f t="shared" si="18"/>
        <v>SP79</v>
      </c>
      <c r="D261" s="18" t="s">
        <v>13</v>
      </c>
      <c r="E261" s="245" t="s">
        <v>1712</v>
      </c>
      <c r="F261" s="245" t="s">
        <v>1709</v>
      </c>
      <c r="G261" s="245" t="s">
        <v>2301</v>
      </c>
      <c r="H261" s="245" t="s">
        <v>2302</v>
      </c>
      <c r="I261" s="245" t="s">
        <v>2303</v>
      </c>
      <c r="J261" s="245" t="s">
        <v>1137</v>
      </c>
      <c r="K261" s="245" t="s">
        <v>913</v>
      </c>
      <c r="L261" s="246" t="s">
        <v>50</v>
      </c>
    </row>
    <row r="262" spans="1:12" x14ac:dyDescent="0.25">
      <c r="A262" s="23" t="str">
        <f t="shared" si="19"/>
        <v>SP</v>
      </c>
      <c r="B262" s="25">
        <f t="shared" si="20"/>
        <v>80</v>
      </c>
      <c r="C262" s="1" t="str">
        <f t="shared" si="18"/>
        <v>SP80</v>
      </c>
      <c r="D262" s="18" t="s">
        <v>13</v>
      </c>
      <c r="E262" s="245" t="s">
        <v>1711</v>
      </c>
      <c r="F262" s="245" t="s">
        <v>1710</v>
      </c>
      <c r="G262" s="245" t="s">
        <v>2304</v>
      </c>
      <c r="H262" s="245" t="s">
        <v>2305</v>
      </c>
      <c r="I262" s="245" t="s">
        <v>2306</v>
      </c>
      <c r="J262" s="245" t="s">
        <v>1138</v>
      </c>
      <c r="K262" s="245" t="s">
        <v>915</v>
      </c>
      <c r="L262" s="246" t="s">
        <v>50</v>
      </c>
    </row>
    <row r="263" spans="1:12" x14ac:dyDescent="0.25">
      <c r="A263" s="23" t="str">
        <f t="shared" si="19"/>
        <v>SP</v>
      </c>
      <c r="B263" s="25">
        <f t="shared" si="20"/>
        <v>81</v>
      </c>
      <c r="C263" s="1" t="str">
        <f t="shared" si="18"/>
        <v>SP81</v>
      </c>
      <c r="D263" s="18" t="s">
        <v>13</v>
      </c>
      <c r="E263" s="245" t="s">
        <v>260</v>
      </c>
      <c r="F263" s="245" t="s">
        <v>261</v>
      </c>
      <c r="G263" s="245" t="s">
        <v>262</v>
      </c>
      <c r="H263" s="245" t="s">
        <v>2307</v>
      </c>
      <c r="I263" s="245" t="s">
        <v>2308</v>
      </c>
      <c r="J263" s="245" t="s">
        <v>304</v>
      </c>
      <c r="K263" s="245" t="s">
        <v>916</v>
      </c>
      <c r="L263" s="246" t="s">
        <v>44</v>
      </c>
    </row>
    <row r="264" spans="1:12" x14ac:dyDescent="0.25">
      <c r="A264" s="23" t="str">
        <f t="shared" si="19"/>
        <v>SP</v>
      </c>
      <c r="B264" s="25">
        <f t="shared" si="20"/>
        <v>82</v>
      </c>
      <c r="C264" s="1" t="str">
        <f t="shared" si="18"/>
        <v>SP82</v>
      </c>
      <c r="D264" s="18" t="s">
        <v>13</v>
      </c>
      <c r="E264" s="245" t="s">
        <v>1728</v>
      </c>
      <c r="F264" s="245" t="s">
        <v>325</v>
      </c>
      <c r="G264" s="245" t="s">
        <v>2309</v>
      </c>
      <c r="H264" s="245" t="s">
        <v>2310</v>
      </c>
      <c r="I264" s="245" t="s">
        <v>2311</v>
      </c>
      <c r="J264" s="245" t="s">
        <v>279</v>
      </c>
      <c r="K264" s="245" t="s">
        <v>917</v>
      </c>
      <c r="L264" s="246" t="s">
        <v>41</v>
      </c>
    </row>
    <row r="265" spans="1:12" x14ac:dyDescent="0.25">
      <c r="A265" s="23" t="str">
        <f t="shared" si="19"/>
        <v>SP</v>
      </c>
      <c r="B265" s="25">
        <f t="shared" si="20"/>
        <v>83</v>
      </c>
      <c r="C265" s="1" t="str">
        <f t="shared" si="18"/>
        <v>SP83</v>
      </c>
      <c r="D265" s="18" t="s">
        <v>13</v>
      </c>
      <c r="E265" s="245" t="s">
        <v>1727</v>
      </c>
      <c r="F265" s="245" t="s">
        <v>1716</v>
      </c>
      <c r="G265" s="245" t="s">
        <v>2312</v>
      </c>
      <c r="H265" s="245" t="s">
        <v>2313</v>
      </c>
      <c r="I265" s="245" t="s">
        <v>2314</v>
      </c>
      <c r="J265" s="245" t="s">
        <v>276</v>
      </c>
      <c r="K265" s="245" t="s">
        <v>177</v>
      </c>
      <c r="L265" s="246" t="s">
        <v>41</v>
      </c>
    </row>
    <row r="266" spans="1:12" x14ac:dyDescent="0.25">
      <c r="A266" s="23" t="str">
        <f t="shared" si="19"/>
        <v>SP</v>
      </c>
      <c r="B266" s="25">
        <f t="shared" si="20"/>
        <v>84</v>
      </c>
      <c r="C266" s="1" t="str">
        <f t="shared" si="18"/>
        <v>SP84</v>
      </c>
      <c r="D266" s="18" t="s">
        <v>13</v>
      </c>
      <c r="E266" s="245" t="s">
        <v>1726</v>
      </c>
      <c r="F266" s="245" t="s">
        <v>200</v>
      </c>
      <c r="G266" s="245" t="s">
        <v>2315</v>
      </c>
      <c r="H266" s="245" t="s">
        <v>2316</v>
      </c>
      <c r="I266" s="245" t="s">
        <v>2317</v>
      </c>
      <c r="J266" s="245" t="s">
        <v>275</v>
      </c>
      <c r="K266" s="245" t="s">
        <v>918</v>
      </c>
      <c r="L266" s="246" t="s">
        <v>41</v>
      </c>
    </row>
    <row r="267" spans="1:12" x14ac:dyDescent="0.25">
      <c r="A267" s="23" t="str">
        <f t="shared" si="19"/>
        <v>SP</v>
      </c>
      <c r="B267" s="25">
        <f t="shared" si="20"/>
        <v>85</v>
      </c>
      <c r="C267" s="1" t="str">
        <f t="shared" si="18"/>
        <v>SP85</v>
      </c>
      <c r="D267" s="18" t="s">
        <v>13</v>
      </c>
      <c r="E267" s="245" t="s">
        <v>148</v>
      </c>
      <c r="F267" s="245" t="s">
        <v>1717</v>
      </c>
      <c r="G267" s="245" t="s">
        <v>2318</v>
      </c>
      <c r="H267" s="245" t="s">
        <v>2319</v>
      </c>
      <c r="I267" s="245" t="s">
        <v>2320</v>
      </c>
      <c r="J267" s="245" t="s">
        <v>296</v>
      </c>
      <c r="K267" s="245" t="s">
        <v>919</v>
      </c>
      <c r="L267" s="246" t="s">
        <v>41</v>
      </c>
    </row>
    <row r="268" spans="1:12" x14ac:dyDescent="0.25">
      <c r="A268" s="23" t="str">
        <f t="shared" si="19"/>
        <v>SP</v>
      </c>
      <c r="B268" s="25">
        <f t="shared" si="20"/>
        <v>86</v>
      </c>
      <c r="C268" s="1" t="str">
        <f t="shared" si="18"/>
        <v>SP86</v>
      </c>
      <c r="D268" s="18" t="s">
        <v>13</v>
      </c>
      <c r="E268" s="245" t="s">
        <v>1725</v>
      </c>
      <c r="F268" s="245" t="s">
        <v>1718</v>
      </c>
      <c r="G268" s="245" t="s">
        <v>2321</v>
      </c>
      <c r="H268" s="245" t="s">
        <v>2322</v>
      </c>
      <c r="I268" s="245" t="s">
        <v>2323</v>
      </c>
      <c r="J268" s="245" t="s">
        <v>308</v>
      </c>
      <c r="K268" s="245" t="s">
        <v>920</v>
      </c>
      <c r="L268" s="246" t="s">
        <v>41</v>
      </c>
    </row>
    <row r="269" spans="1:12" x14ac:dyDescent="0.25">
      <c r="A269" s="23" t="str">
        <f t="shared" si="19"/>
        <v>SP</v>
      </c>
      <c r="B269" s="25">
        <f t="shared" si="20"/>
        <v>87</v>
      </c>
      <c r="C269" s="1" t="str">
        <f t="shared" si="18"/>
        <v>SP87</v>
      </c>
      <c r="D269" s="18" t="s">
        <v>13</v>
      </c>
      <c r="E269" s="245" t="s">
        <v>1724</v>
      </c>
      <c r="F269" s="245" t="s">
        <v>1719</v>
      </c>
      <c r="G269" s="245" t="s">
        <v>2324</v>
      </c>
      <c r="H269" s="245" t="s">
        <v>2325</v>
      </c>
      <c r="I269" s="245" t="s">
        <v>2326</v>
      </c>
      <c r="J269" s="245" t="s">
        <v>310</v>
      </c>
      <c r="K269" s="245" t="s">
        <v>921</v>
      </c>
      <c r="L269" s="246" t="s">
        <v>41</v>
      </c>
    </row>
    <row r="270" spans="1:12" x14ac:dyDescent="0.25">
      <c r="A270" s="23" t="str">
        <f t="shared" si="19"/>
        <v>SP</v>
      </c>
      <c r="B270" s="25">
        <f t="shared" si="20"/>
        <v>88</v>
      </c>
      <c r="C270" s="1" t="str">
        <f t="shared" si="18"/>
        <v>SP88</v>
      </c>
      <c r="D270" s="18" t="s">
        <v>13</v>
      </c>
      <c r="E270" s="245" t="s">
        <v>1723</v>
      </c>
      <c r="F270" s="245" t="s">
        <v>1720</v>
      </c>
      <c r="G270" s="245" t="s">
        <v>2327</v>
      </c>
      <c r="H270" s="245" t="s">
        <v>2328</v>
      </c>
      <c r="I270" s="245" t="s">
        <v>2329</v>
      </c>
      <c r="J270" s="245" t="s">
        <v>300</v>
      </c>
      <c r="K270" s="245" t="s">
        <v>922</v>
      </c>
      <c r="L270" s="246" t="s">
        <v>41</v>
      </c>
    </row>
    <row r="271" spans="1:12" x14ac:dyDescent="0.25">
      <c r="A271" s="23" t="str">
        <f t="shared" si="19"/>
        <v>SP</v>
      </c>
      <c r="B271" s="25">
        <f t="shared" si="20"/>
        <v>89</v>
      </c>
      <c r="C271" s="1" t="str">
        <f t="shared" si="18"/>
        <v>SP89</v>
      </c>
      <c r="D271" s="18" t="s">
        <v>13</v>
      </c>
      <c r="E271" s="245" t="s">
        <v>314</v>
      </c>
      <c r="F271" s="245" t="s">
        <v>315</v>
      </c>
      <c r="G271" s="245" t="s">
        <v>316</v>
      </c>
      <c r="H271" s="245" t="s">
        <v>2330</v>
      </c>
      <c r="I271" s="245" t="s">
        <v>2331</v>
      </c>
      <c r="J271" s="245" t="s">
        <v>309</v>
      </c>
      <c r="K271" s="245" t="s">
        <v>923</v>
      </c>
      <c r="L271" s="246" t="s">
        <v>41</v>
      </c>
    </row>
    <row r="272" spans="1:12" x14ac:dyDescent="0.25">
      <c r="A272" s="23" t="str">
        <f t="shared" si="19"/>
        <v>SP</v>
      </c>
      <c r="B272" s="25">
        <f t="shared" si="20"/>
        <v>90</v>
      </c>
      <c r="C272" s="1" t="str">
        <f t="shared" si="18"/>
        <v>SP90</v>
      </c>
      <c r="D272" s="18" t="s">
        <v>13</v>
      </c>
      <c r="E272" s="245" t="s">
        <v>1722</v>
      </c>
      <c r="F272" s="245" t="s">
        <v>1721</v>
      </c>
      <c r="G272" s="245" t="s">
        <v>2332</v>
      </c>
      <c r="H272" s="245" t="s">
        <v>2333</v>
      </c>
      <c r="I272" s="245" t="s">
        <v>2334</v>
      </c>
      <c r="J272" s="245" t="s">
        <v>294</v>
      </c>
      <c r="K272" s="245" t="s">
        <v>924</v>
      </c>
      <c r="L272" s="246" t="s">
        <v>41</v>
      </c>
    </row>
    <row r="273" spans="1:12" x14ac:dyDescent="0.25">
      <c r="A273" s="22" t="s">
        <v>389</v>
      </c>
      <c r="B273" s="24">
        <v>1</v>
      </c>
      <c r="C273" s="1" t="str">
        <f t="shared" ref="C273:C315" si="21">CONCATENATE(A273,B273)</f>
        <v>PG1</v>
      </c>
      <c r="D273" s="20" t="s">
        <v>14</v>
      </c>
      <c r="E273" s="12" t="s">
        <v>1729</v>
      </c>
      <c r="F273" s="12" t="s">
        <v>980</v>
      </c>
      <c r="G273" s="12" t="s">
        <v>2087</v>
      </c>
      <c r="H273" s="12" t="s">
        <v>2088</v>
      </c>
      <c r="I273" s="12" t="s">
        <v>2089</v>
      </c>
      <c r="J273" s="12" t="s">
        <v>334</v>
      </c>
      <c r="K273" s="249" t="s">
        <v>137</v>
      </c>
      <c r="L273" s="248" t="s">
        <v>63</v>
      </c>
    </row>
    <row r="274" spans="1:12" x14ac:dyDescent="0.25">
      <c r="A274" s="23" t="str">
        <f t="shared" ref="A274" si="22">A273</f>
        <v>PG</v>
      </c>
      <c r="B274" s="25">
        <f t="shared" ref="B274" si="23">B273+1</f>
        <v>2</v>
      </c>
      <c r="C274" s="1" t="str">
        <f t="shared" si="21"/>
        <v>PG2</v>
      </c>
      <c r="D274" s="20" t="s">
        <v>14</v>
      </c>
      <c r="E274" s="12" t="s">
        <v>1730</v>
      </c>
      <c r="F274" s="12" t="s">
        <v>1742</v>
      </c>
      <c r="G274" s="12" t="s">
        <v>2084</v>
      </c>
      <c r="H274" s="19" t="s">
        <v>2085</v>
      </c>
      <c r="I274" s="12" t="s">
        <v>2086</v>
      </c>
      <c r="J274" s="12" t="s">
        <v>328</v>
      </c>
      <c r="K274" s="249" t="s">
        <v>134</v>
      </c>
      <c r="L274" s="13" t="s">
        <v>57</v>
      </c>
    </row>
    <row r="275" spans="1:12" x14ac:dyDescent="0.25">
      <c r="A275" s="23" t="str">
        <f t="shared" ref="A275:A338" si="24">A274</f>
        <v>PG</v>
      </c>
      <c r="B275" s="25">
        <f t="shared" ref="B275:B287" si="25">B274+1</f>
        <v>3</v>
      </c>
      <c r="C275" s="1" t="str">
        <f t="shared" si="21"/>
        <v>PG3</v>
      </c>
      <c r="D275" s="20" t="s">
        <v>14</v>
      </c>
      <c r="E275" s="12" t="s">
        <v>1731</v>
      </c>
      <c r="F275" s="12" t="s">
        <v>1741</v>
      </c>
      <c r="G275" s="12" t="s">
        <v>2081</v>
      </c>
      <c r="H275" s="12" t="s">
        <v>2082</v>
      </c>
      <c r="I275" s="12" t="s">
        <v>2083</v>
      </c>
      <c r="J275" s="12" t="s">
        <v>330</v>
      </c>
      <c r="K275" s="249" t="s">
        <v>122</v>
      </c>
      <c r="L275" s="13" t="s">
        <v>57</v>
      </c>
    </row>
    <row r="276" spans="1:12" x14ac:dyDescent="0.25">
      <c r="A276" s="23" t="str">
        <f t="shared" si="24"/>
        <v>PG</v>
      </c>
      <c r="B276" s="25">
        <f t="shared" si="25"/>
        <v>4</v>
      </c>
      <c r="C276" s="1" t="str">
        <f t="shared" si="21"/>
        <v>PG4</v>
      </c>
      <c r="D276" s="20" t="s">
        <v>14</v>
      </c>
      <c r="E276" s="12" t="s">
        <v>377</v>
      </c>
      <c r="F276" s="12" t="s">
        <v>107</v>
      </c>
      <c r="G276" s="12" t="s">
        <v>378</v>
      </c>
      <c r="H276" s="12" t="s">
        <v>2079</v>
      </c>
      <c r="I276" s="12" t="s">
        <v>2080</v>
      </c>
      <c r="J276" s="12" t="s">
        <v>323</v>
      </c>
      <c r="K276" s="249" t="s">
        <v>130</v>
      </c>
      <c r="L276" s="13" t="s">
        <v>57</v>
      </c>
    </row>
    <row r="277" spans="1:12" x14ac:dyDescent="0.25">
      <c r="A277" s="23" t="str">
        <f t="shared" si="24"/>
        <v>PG</v>
      </c>
      <c r="B277" s="25">
        <f t="shared" si="25"/>
        <v>5</v>
      </c>
      <c r="C277" s="1" t="str">
        <f t="shared" si="21"/>
        <v>PG5</v>
      </c>
      <c r="D277" s="20" t="s">
        <v>14</v>
      </c>
      <c r="E277" s="12" t="s">
        <v>1732</v>
      </c>
      <c r="F277" s="12" t="s">
        <v>939</v>
      </c>
      <c r="G277" s="12" t="s">
        <v>2076</v>
      </c>
      <c r="H277" s="12" t="s">
        <v>2077</v>
      </c>
      <c r="I277" s="12" t="s">
        <v>2078</v>
      </c>
      <c r="J277" s="12" t="s">
        <v>327</v>
      </c>
      <c r="K277" s="249" t="s">
        <v>127</v>
      </c>
      <c r="L277" s="13" t="s">
        <v>57</v>
      </c>
    </row>
    <row r="278" spans="1:12" x14ac:dyDescent="0.25">
      <c r="A278" s="23" t="str">
        <f t="shared" si="24"/>
        <v>PG</v>
      </c>
      <c r="B278" s="25">
        <f t="shared" si="25"/>
        <v>6</v>
      </c>
      <c r="C278" s="1" t="str">
        <f t="shared" si="21"/>
        <v>PG6</v>
      </c>
      <c r="D278" s="20" t="s">
        <v>14</v>
      </c>
      <c r="E278" s="12" t="s">
        <v>1733</v>
      </c>
      <c r="F278" s="12" t="s">
        <v>206</v>
      </c>
      <c r="G278" s="12" t="s">
        <v>2073</v>
      </c>
      <c r="H278" s="12" t="s">
        <v>2074</v>
      </c>
      <c r="I278" s="12" t="s">
        <v>2075</v>
      </c>
      <c r="J278" s="12" t="s">
        <v>1139</v>
      </c>
      <c r="K278" s="249" t="s">
        <v>811</v>
      </c>
      <c r="L278" s="13" t="s">
        <v>57</v>
      </c>
    </row>
    <row r="279" spans="1:12" x14ac:dyDescent="0.25">
      <c r="A279" s="23" t="str">
        <f t="shared" si="24"/>
        <v>PG</v>
      </c>
      <c r="B279" s="25">
        <f t="shared" si="25"/>
        <v>7</v>
      </c>
      <c r="C279" s="1" t="str">
        <f t="shared" si="21"/>
        <v>PG7</v>
      </c>
      <c r="D279" s="20" t="s">
        <v>14</v>
      </c>
      <c r="E279" s="12" t="s">
        <v>1734</v>
      </c>
      <c r="F279" s="12" t="s">
        <v>1740</v>
      </c>
      <c r="G279" s="12" t="s">
        <v>2070</v>
      </c>
      <c r="H279" s="12" t="s">
        <v>2071</v>
      </c>
      <c r="I279" s="12" t="s">
        <v>2072</v>
      </c>
      <c r="J279" s="12" t="s">
        <v>1140</v>
      </c>
      <c r="K279" s="249" t="s">
        <v>812</v>
      </c>
      <c r="L279" s="13" t="s">
        <v>57</v>
      </c>
    </row>
    <row r="280" spans="1:12" x14ac:dyDescent="0.25">
      <c r="A280" s="23" t="str">
        <f t="shared" si="24"/>
        <v>PG</v>
      </c>
      <c r="B280" s="25">
        <f t="shared" si="25"/>
        <v>8</v>
      </c>
      <c r="C280" s="1" t="str">
        <f t="shared" si="21"/>
        <v>PG8</v>
      </c>
      <c r="D280" s="20" t="s">
        <v>14</v>
      </c>
      <c r="E280" s="12" t="s">
        <v>382</v>
      </c>
      <c r="F280" s="12" t="s">
        <v>383</v>
      </c>
      <c r="G280" s="12" t="s">
        <v>384</v>
      </c>
      <c r="H280" s="12" t="s">
        <v>2068</v>
      </c>
      <c r="I280" s="12" t="s">
        <v>2069</v>
      </c>
      <c r="J280" s="12" t="s">
        <v>1141</v>
      </c>
      <c r="K280" s="249" t="s">
        <v>813</v>
      </c>
      <c r="L280" s="13" t="s">
        <v>57</v>
      </c>
    </row>
    <row r="281" spans="1:12" x14ac:dyDescent="0.25">
      <c r="A281" s="23" t="str">
        <f t="shared" si="24"/>
        <v>PG</v>
      </c>
      <c r="B281" s="25">
        <f t="shared" si="25"/>
        <v>9</v>
      </c>
      <c r="C281" s="1" t="str">
        <f t="shared" si="21"/>
        <v>PG9</v>
      </c>
      <c r="D281" s="20" t="s">
        <v>14</v>
      </c>
      <c r="E281" s="12" t="s">
        <v>173</v>
      </c>
      <c r="F281" s="12" t="s">
        <v>353</v>
      </c>
      <c r="G281" s="12" t="s">
        <v>354</v>
      </c>
      <c r="H281" s="12" t="s">
        <v>2066</v>
      </c>
      <c r="I281" s="12" t="s">
        <v>2067</v>
      </c>
      <c r="J281" s="12" t="s">
        <v>1142</v>
      </c>
      <c r="K281" s="249" t="s">
        <v>814</v>
      </c>
      <c r="L281" s="13" t="s">
        <v>57</v>
      </c>
    </row>
    <row r="282" spans="1:12" x14ac:dyDescent="0.25">
      <c r="A282" s="23" t="str">
        <f t="shared" si="24"/>
        <v>PG</v>
      </c>
      <c r="B282" s="25">
        <f t="shared" si="25"/>
        <v>10</v>
      </c>
      <c r="C282" s="1" t="str">
        <f t="shared" si="21"/>
        <v>PG10</v>
      </c>
      <c r="D282" s="20" t="s">
        <v>14</v>
      </c>
      <c r="E282" s="12" t="s">
        <v>1735</v>
      </c>
      <c r="F282" s="12" t="s">
        <v>113</v>
      </c>
      <c r="G282" s="12" t="s">
        <v>2063</v>
      </c>
      <c r="H282" s="12" t="s">
        <v>2064</v>
      </c>
      <c r="I282" s="12" t="s">
        <v>2065</v>
      </c>
      <c r="J282" s="12" t="s">
        <v>1143</v>
      </c>
      <c r="K282" s="249" t="s">
        <v>815</v>
      </c>
      <c r="L282" s="13" t="s">
        <v>57</v>
      </c>
    </row>
    <row r="283" spans="1:12" x14ac:dyDescent="0.25">
      <c r="A283" s="23" t="str">
        <f>A287</f>
        <v>PG</v>
      </c>
      <c r="B283" s="25">
        <v>11</v>
      </c>
      <c r="C283" s="1" t="str">
        <f>CONCATENATE(A283,B283)</f>
        <v>PG11</v>
      </c>
      <c r="D283" s="20" t="s">
        <v>14</v>
      </c>
      <c r="E283" s="12" t="s">
        <v>1736</v>
      </c>
      <c r="F283" s="12" t="s">
        <v>1739</v>
      </c>
      <c r="G283" s="12" t="s">
        <v>2060</v>
      </c>
      <c r="H283" s="12" t="s">
        <v>2061</v>
      </c>
      <c r="I283" s="12" t="s">
        <v>2062</v>
      </c>
      <c r="J283" s="12" t="s">
        <v>1144</v>
      </c>
      <c r="K283" s="249" t="s">
        <v>816</v>
      </c>
      <c r="L283" s="13" t="s">
        <v>57</v>
      </c>
    </row>
    <row r="284" spans="1:12" x14ac:dyDescent="0.25">
      <c r="A284" s="23" t="str">
        <f>A282</f>
        <v>PG</v>
      </c>
      <c r="B284" s="25">
        <v>12</v>
      </c>
      <c r="C284" s="1" t="str">
        <f t="shared" si="21"/>
        <v>PG12</v>
      </c>
      <c r="D284" s="20" t="s">
        <v>14</v>
      </c>
      <c r="E284" s="12" t="s">
        <v>1737</v>
      </c>
      <c r="F284" s="12" t="s">
        <v>1738</v>
      </c>
      <c r="G284" s="12" t="s">
        <v>2057</v>
      </c>
      <c r="H284" s="12" t="s">
        <v>2059</v>
      </c>
      <c r="I284" s="12" t="s">
        <v>2058</v>
      </c>
      <c r="J284" s="12" t="s">
        <v>1145</v>
      </c>
      <c r="K284" s="249" t="s">
        <v>817</v>
      </c>
      <c r="L284" s="13" t="s">
        <v>57</v>
      </c>
    </row>
    <row r="285" spans="1:12" x14ac:dyDescent="0.25">
      <c r="A285" s="23" t="str">
        <f t="shared" si="24"/>
        <v>PG</v>
      </c>
      <c r="B285" s="25">
        <f t="shared" si="25"/>
        <v>13</v>
      </c>
      <c r="C285" s="1" t="str">
        <f t="shared" si="21"/>
        <v>PG13</v>
      </c>
      <c r="D285" s="20" t="s">
        <v>14</v>
      </c>
      <c r="E285" s="12" t="s">
        <v>1743</v>
      </c>
      <c r="F285" s="12" t="s">
        <v>1744</v>
      </c>
      <c r="G285" s="12" t="s">
        <v>2054</v>
      </c>
      <c r="H285" s="12" t="s">
        <v>2055</v>
      </c>
      <c r="I285" s="12" t="s">
        <v>2056</v>
      </c>
      <c r="J285" s="12" t="s">
        <v>1146</v>
      </c>
      <c r="K285" s="249" t="s">
        <v>818</v>
      </c>
      <c r="L285" s="13" t="s">
        <v>57</v>
      </c>
    </row>
    <row r="286" spans="1:12" x14ac:dyDescent="0.25">
      <c r="A286" s="23" t="str">
        <f t="shared" si="24"/>
        <v>PG</v>
      </c>
      <c r="B286" s="25">
        <f t="shared" si="25"/>
        <v>14</v>
      </c>
      <c r="C286" s="1" t="str">
        <f t="shared" si="21"/>
        <v>PG14</v>
      </c>
      <c r="D286" s="20" t="s">
        <v>14</v>
      </c>
      <c r="E286" s="12" t="s">
        <v>1752</v>
      </c>
      <c r="F286" s="12" t="s">
        <v>1745</v>
      </c>
      <c r="G286" s="12" t="s">
        <v>2051</v>
      </c>
      <c r="H286" s="12" t="s">
        <v>2052</v>
      </c>
      <c r="I286" s="12" t="s">
        <v>2053</v>
      </c>
      <c r="J286" s="12" t="s">
        <v>1147</v>
      </c>
      <c r="K286" s="249" t="s">
        <v>819</v>
      </c>
      <c r="L286" s="13" t="s">
        <v>57</v>
      </c>
    </row>
    <row r="287" spans="1:12" x14ac:dyDescent="0.25">
      <c r="A287" s="23" t="str">
        <f t="shared" si="24"/>
        <v>PG</v>
      </c>
      <c r="B287" s="25">
        <f t="shared" si="25"/>
        <v>15</v>
      </c>
      <c r="C287" s="1" t="str">
        <f t="shared" si="21"/>
        <v>PG15</v>
      </c>
      <c r="D287" s="20" t="s">
        <v>14</v>
      </c>
      <c r="E287" s="12" t="s">
        <v>1751</v>
      </c>
      <c r="F287" s="12" t="s">
        <v>1622</v>
      </c>
      <c r="G287" s="12" t="s">
        <v>2048</v>
      </c>
      <c r="H287" s="12" t="s">
        <v>2049</v>
      </c>
      <c r="I287" s="12" t="s">
        <v>2050</v>
      </c>
      <c r="J287" s="12" t="s">
        <v>1148</v>
      </c>
      <c r="K287" s="249" t="s">
        <v>820</v>
      </c>
      <c r="L287" s="13" t="s">
        <v>57</v>
      </c>
    </row>
    <row r="288" spans="1:12" x14ac:dyDescent="0.25">
      <c r="A288" s="23" t="str">
        <f>A283</f>
        <v>PG</v>
      </c>
      <c r="B288" s="25">
        <f>B287+1</f>
        <v>16</v>
      </c>
      <c r="C288" s="1" t="str">
        <f>CONCATENATE(A288,B288)</f>
        <v>PG16</v>
      </c>
      <c r="D288" s="20" t="s">
        <v>14</v>
      </c>
      <c r="E288" s="12" t="s">
        <v>373</v>
      </c>
      <c r="F288" s="12" t="s">
        <v>374</v>
      </c>
      <c r="G288" s="12" t="s">
        <v>375</v>
      </c>
      <c r="H288" s="12" t="s">
        <v>2046</v>
      </c>
      <c r="I288" s="12" t="s">
        <v>2047</v>
      </c>
      <c r="J288" s="12" t="s">
        <v>1149</v>
      </c>
      <c r="K288" s="249" t="s">
        <v>821</v>
      </c>
      <c r="L288" s="13" t="s">
        <v>57</v>
      </c>
    </row>
    <row r="289" spans="1:12" x14ac:dyDescent="0.25">
      <c r="A289" s="23" t="str">
        <f>A288</f>
        <v>PG</v>
      </c>
      <c r="B289" s="25">
        <f t="shared" ref="B289:B352" si="26">B288+1</f>
        <v>17</v>
      </c>
      <c r="C289" s="1" t="str">
        <f t="shared" si="21"/>
        <v>PG17</v>
      </c>
      <c r="D289" s="20" t="s">
        <v>14</v>
      </c>
      <c r="E289" s="12" t="s">
        <v>1750</v>
      </c>
      <c r="F289" s="12" t="s">
        <v>1588</v>
      </c>
      <c r="G289" s="12" t="s">
        <v>2043</v>
      </c>
      <c r="H289" s="12" t="s">
        <v>2044</v>
      </c>
      <c r="I289" s="12" t="s">
        <v>2045</v>
      </c>
      <c r="J289" s="12" t="s">
        <v>1150</v>
      </c>
      <c r="K289" s="249" t="s">
        <v>822</v>
      </c>
      <c r="L289" s="13" t="s">
        <v>57</v>
      </c>
    </row>
    <row r="290" spans="1:12" x14ac:dyDescent="0.25">
      <c r="A290" s="23" t="str">
        <f t="shared" si="24"/>
        <v>PG</v>
      </c>
      <c r="B290" s="25">
        <f t="shared" si="26"/>
        <v>18</v>
      </c>
      <c r="C290" s="1" t="str">
        <f t="shared" si="21"/>
        <v>PG18</v>
      </c>
      <c r="D290" s="20" t="s">
        <v>14</v>
      </c>
      <c r="E290" s="12" t="s">
        <v>1749</v>
      </c>
      <c r="F290" s="12" t="s">
        <v>1746</v>
      </c>
      <c r="G290" s="12" t="s">
        <v>2040</v>
      </c>
      <c r="H290" s="12" t="s">
        <v>2041</v>
      </c>
      <c r="I290" s="12" t="s">
        <v>2042</v>
      </c>
      <c r="J290" s="12" t="s">
        <v>1151</v>
      </c>
      <c r="K290" s="249" t="s">
        <v>823</v>
      </c>
      <c r="L290" s="13" t="s">
        <v>57</v>
      </c>
    </row>
    <row r="291" spans="1:12" x14ac:dyDescent="0.25">
      <c r="A291" s="23" t="str">
        <f t="shared" si="24"/>
        <v>PG</v>
      </c>
      <c r="B291" s="25">
        <f t="shared" si="26"/>
        <v>19</v>
      </c>
      <c r="C291" s="1" t="str">
        <f t="shared" si="21"/>
        <v>PG19</v>
      </c>
      <c r="D291" s="20" t="s">
        <v>14</v>
      </c>
      <c r="E291" s="12" t="s">
        <v>1748</v>
      </c>
      <c r="F291" s="12" t="s">
        <v>185</v>
      </c>
      <c r="G291" s="12" t="s">
        <v>2037</v>
      </c>
      <c r="H291" s="12" t="s">
        <v>2038</v>
      </c>
      <c r="I291" s="12" t="s">
        <v>2039</v>
      </c>
      <c r="J291" s="12" t="s">
        <v>1152</v>
      </c>
      <c r="K291" s="249" t="s">
        <v>824</v>
      </c>
      <c r="L291" s="13" t="s">
        <v>57</v>
      </c>
    </row>
    <row r="292" spans="1:12" x14ac:dyDescent="0.25">
      <c r="A292" s="23" t="str">
        <f t="shared" si="24"/>
        <v>PG</v>
      </c>
      <c r="B292" s="25">
        <f t="shared" si="26"/>
        <v>20</v>
      </c>
      <c r="C292" s="1" t="str">
        <f t="shared" si="21"/>
        <v>PG20</v>
      </c>
      <c r="D292" s="20" t="s">
        <v>14</v>
      </c>
      <c r="E292" s="12" t="s">
        <v>1747</v>
      </c>
      <c r="F292" s="12" t="s">
        <v>2036</v>
      </c>
      <c r="G292" s="12" t="s">
        <v>2033</v>
      </c>
      <c r="H292" s="12" t="s">
        <v>2034</v>
      </c>
      <c r="I292" s="12" t="s">
        <v>2035</v>
      </c>
      <c r="J292" s="12" t="s">
        <v>1153</v>
      </c>
      <c r="K292" s="249" t="s">
        <v>825</v>
      </c>
      <c r="L292" s="13" t="s">
        <v>57</v>
      </c>
    </row>
    <row r="293" spans="1:12" x14ac:dyDescent="0.25">
      <c r="A293" s="23" t="str">
        <f t="shared" si="24"/>
        <v>PG</v>
      </c>
      <c r="B293" s="25">
        <f t="shared" si="26"/>
        <v>21</v>
      </c>
      <c r="C293" s="1" t="str">
        <f t="shared" si="21"/>
        <v>PG21</v>
      </c>
      <c r="D293" s="20" t="s">
        <v>14</v>
      </c>
      <c r="E293" s="12" t="s">
        <v>320</v>
      </c>
      <c r="F293" s="12" t="s">
        <v>321</v>
      </c>
      <c r="G293" s="12" t="s">
        <v>322</v>
      </c>
      <c r="H293" s="12" t="s">
        <v>2031</v>
      </c>
      <c r="I293" s="12" t="s">
        <v>2032</v>
      </c>
      <c r="J293" s="12" t="s">
        <v>1154</v>
      </c>
      <c r="K293" s="12" t="s">
        <v>34</v>
      </c>
      <c r="L293" s="13" t="s">
        <v>26</v>
      </c>
    </row>
    <row r="294" spans="1:12" x14ac:dyDescent="0.25">
      <c r="A294" s="23" t="str">
        <f t="shared" si="24"/>
        <v>PG</v>
      </c>
      <c r="B294" s="25">
        <f t="shared" si="26"/>
        <v>22</v>
      </c>
      <c r="C294" s="1" t="str">
        <f t="shared" si="21"/>
        <v>PG22</v>
      </c>
      <c r="D294" s="20" t="s">
        <v>14</v>
      </c>
      <c r="E294" s="12" t="s">
        <v>339</v>
      </c>
      <c r="F294" s="12" t="s">
        <v>340</v>
      </c>
      <c r="G294" s="12" t="s">
        <v>341</v>
      </c>
      <c r="H294" s="12" t="s">
        <v>2029</v>
      </c>
      <c r="I294" s="12" t="s">
        <v>2030</v>
      </c>
      <c r="J294" s="12" t="s">
        <v>1155</v>
      </c>
      <c r="K294" s="12" t="s">
        <v>25</v>
      </c>
      <c r="L294" s="246" t="s">
        <v>17</v>
      </c>
    </row>
    <row r="295" spans="1:12" x14ac:dyDescent="0.25">
      <c r="A295" s="23" t="str">
        <f t="shared" si="24"/>
        <v>PG</v>
      </c>
      <c r="B295" s="25">
        <f t="shared" si="26"/>
        <v>23</v>
      </c>
      <c r="C295" s="1" t="str">
        <f t="shared" si="21"/>
        <v>PG23</v>
      </c>
      <c r="D295" s="20" t="s">
        <v>14</v>
      </c>
      <c r="E295" s="12" t="s">
        <v>1765</v>
      </c>
      <c r="F295" s="12" t="s">
        <v>1777</v>
      </c>
      <c r="G295" s="12" t="s">
        <v>2026</v>
      </c>
      <c r="H295" s="12" t="s">
        <v>2027</v>
      </c>
      <c r="I295" s="12" t="s">
        <v>2028</v>
      </c>
      <c r="J295" s="12" t="s">
        <v>1156</v>
      </c>
      <c r="K295" s="12" t="s">
        <v>16</v>
      </c>
      <c r="L295" s="246" t="s">
        <v>17</v>
      </c>
    </row>
    <row r="296" spans="1:12" x14ac:dyDescent="0.25">
      <c r="A296" s="23" t="str">
        <f t="shared" si="24"/>
        <v>PG</v>
      </c>
      <c r="B296" s="25">
        <f t="shared" si="26"/>
        <v>24</v>
      </c>
      <c r="C296" s="1" t="str">
        <f t="shared" si="21"/>
        <v>PG24</v>
      </c>
      <c r="D296" s="20" t="s">
        <v>14</v>
      </c>
      <c r="E296" s="12" t="s">
        <v>1766</v>
      </c>
      <c r="F296" s="12" t="s">
        <v>1776</v>
      </c>
      <c r="G296" s="12" t="s">
        <v>2023</v>
      </c>
      <c r="H296" s="12" t="s">
        <v>2024</v>
      </c>
      <c r="I296" s="12" t="s">
        <v>2025</v>
      </c>
      <c r="J296" s="12" t="s">
        <v>1157</v>
      </c>
      <c r="K296" s="12" t="s">
        <v>22</v>
      </c>
      <c r="L296" s="246" t="s">
        <v>17</v>
      </c>
    </row>
    <row r="297" spans="1:12" x14ac:dyDescent="0.25">
      <c r="A297" s="23" t="str">
        <f t="shared" si="24"/>
        <v>PG</v>
      </c>
      <c r="B297" s="25">
        <f t="shared" si="26"/>
        <v>25</v>
      </c>
      <c r="C297" s="1" t="str">
        <f t="shared" si="21"/>
        <v>PG25</v>
      </c>
      <c r="D297" s="20" t="s">
        <v>14</v>
      </c>
      <c r="E297" s="12" t="s">
        <v>1767</v>
      </c>
      <c r="F297" s="12" t="s">
        <v>1775</v>
      </c>
      <c r="G297" s="12" t="s">
        <v>2020</v>
      </c>
      <c r="H297" s="12" t="s">
        <v>2021</v>
      </c>
      <c r="I297" s="12" t="s">
        <v>2022</v>
      </c>
      <c r="J297" s="12" t="s">
        <v>1158</v>
      </c>
      <c r="K297" s="12" t="s">
        <v>31</v>
      </c>
      <c r="L297" s="246" t="s">
        <v>17</v>
      </c>
    </row>
    <row r="298" spans="1:12" x14ac:dyDescent="0.25">
      <c r="A298" s="23" t="str">
        <f t="shared" si="24"/>
        <v>PG</v>
      </c>
      <c r="B298" s="25">
        <f t="shared" si="26"/>
        <v>26</v>
      </c>
      <c r="C298" s="1" t="str">
        <f t="shared" si="21"/>
        <v>PG26</v>
      </c>
      <c r="D298" s="20" t="s">
        <v>14</v>
      </c>
      <c r="E298" s="12" t="s">
        <v>1768</v>
      </c>
      <c r="F298" s="12" t="s">
        <v>155</v>
      </c>
      <c r="G298" s="12" t="s">
        <v>2017</v>
      </c>
      <c r="H298" s="12" t="s">
        <v>2018</v>
      </c>
      <c r="I298" s="12" t="s">
        <v>2019</v>
      </c>
      <c r="J298" s="12" t="s">
        <v>1159</v>
      </c>
      <c r="K298" s="12" t="s">
        <v>826</v>
      </c>
      <c r="L298" s="246" t="s">
        <v>17</v>
      </c>
    </row>
    <row r="299" spans="1:12" x14ac:dyDescent="0.25">
      <c r="A299" s="23" t="str">
        <f t="shared" si="24"/>
        <v>PG</v>
      </c>
      <c r="B299" s="25">
        <f t="shared" si="26"/>
        <v>27</v>
      </c>
      <c r="C299" s="1" t="str">
        <f t="shared" si="21"/>
        <v>PG27</v>
      </c>
      <c r="D299" s="20" t="s">
        <v>14</v>
      </c>
      <c r="E299" s="12" t="s">
        <v>966</v>
      </c>
      <c r="F299" s="12" t="s">
        <v>1774</v>
      </c>
      <c r="G299" s="12" t="s">
        <v>2014</v>
      </c>
      <c r="H299" s="12" t="s">
        <v>2015</v>
      </c>
      <c r="I299" s="12" t="s">
        <v>2016</v>
      </c>
      <c r="J299" s="12" t="s">
        <v>1160</v>
      </c>
      <c r="K299" s="12" t="s">
        <v>827</v>
      </c>
      <c r="L299" s="246" t="s">
        <v>17</v>
      </c>
    </row>
    <row r="300" spans="1:12" x14ac:dyDescent="0.25">
      <c r="A300" s="23" t="str">
        <f t="shared" si="24"/>
        <v>PG</v>
      </c>
      <c r="B300" s="25">
        <f t="shared" si="26"/>
        <v>28</v>
      </c>
      <c r="C300" s="1" t="str">
        <f t="shared" si="21"/>
        <v>PG28</v>
      </c>
      <c r="D300" s="20" t="s">
        <v>14</v>
      </c>
      <c r="E300" s="12" t="s">
        <v>1769</v>
      </c>
      <c r="F300" s="12" t="s">
        <v>1773</v>
      </c>
      <c r="G300" s="12" t="s">
        <v>2011</v>
      </c>
      <c r="H300" s="12" t="s">
        <v>2012</v>
      </c>
      <c r="I300" s="12" t="s">
        <v>2013</v>
      </c>
      <c r="J300" s="12" t="s">
        <v>1161</v>
      </c>
      <c r="K300" s="12" t="s">
        <v>828</v>
      </c>
      <c r="L300" s="246" t="s">
        <v>17</v>
      </c>
    </row>
    <row r="301" spans="1:12" x14ac:dyDescent="0.25">
      <c r="A301" s="23" t="str">
        <f t="shared" si="24"/>
        <v>PG</v>
      </c>
      <c r="B301" s="25">
        <f t="shared" si="26"/>
        <v>29</v>
      </c>
      <c r="C301" s="1" t="str">
        <f t="shared" si="21"/>
        <v>PG29</v>
      </c>
      <c r="D301" s="20" t="s">
        <v>14</v>
      </c>
      <c r="E301" s="12" t="s">
        <v>1770</v>
      </c>
      <c r="F301" s="12" t="s">
        <v>192</v>
      </c>
      <c r="G301" s="12" t="s">
        <v>2008</v>
      </c>
      <c r="H301" s="12" t="s">
        <v>2009</v>
      </c>
      <c r="I301" s="12" t="s">
        <v>2010</v>
      </c>
      <c r="J301" s="12" t="s">
        <v>1162</v>
      </c>
      <c r="K301" s="12" t="s">
        <v>829</v>
      </c>
      <c r="L301" s="246" t="s">
        <v>17</v>
      </c>
    </row>
    <row r="302" spans="1:12" x14ac:dyDescent="0.25">
      <c r="A302" s="23" t="str">
        <f t="shared" si="24"/>
        <v>PG</v>
      </c>
      <c r="B302" s="25">
        <f t="shared" si="26"/>
        <v>30</v>
      </c>
      <c r="C302" s="1" t="str">
        <f t="shared" si="21"/>
        <v>PG30</v>
      </c>
      <c r="D302" s="20" t="s">
        <v>14</v>
      </c>
      <c r="E302" s="12" t="s">
        <v>1771</v>
      </c>
      <c r="F302" s="12" t="s">
        <v>1772</v>
      </c>
      <c r="G302" s="12" t="s">
        <v>2005</v>
      </c>
      <c r="H302" s="12" t="s">
        <v>2006</v>
      </c>
      <c r="I302" s="12" t="s">
        <v>2007</v>
      </c>
      <c r="J302" s="12" t="s">
        <v>1163</v>
      </c>
      <c r="K302" s="12" t="s">
        <v>830</v>
      </c>
      <c r="L302" s="246" t="s">
        <v>17</v>
      </c>
    </row>
    <row r="303" spans="1:12" x14ac:dyDescent="0.25">
      <c r="A303" s="23" t="str">
        <f t="shared" si="24"/>
        <v>PG</v>
      </c>
      <c r="B303" s="25">
        <f t="shared" si="26"/>
        <v>31</v>
      </c>
      <c r="C303" s="1" t="str">
        <f t="shared" si="21"/>
        <v>PG31</v>
      </c>
      <c r="D303" s="20" t="s">
        <v>14</v>
      </c>
      <c r="E303" s="245" t="s">
        <v>213</v>
      </c>
      <c r="F303" s="245" t="s">
        <v>1788</v>
      </c>
      <c r="G303" s="245" t="s">
        <v>2002</v>
      </c>
      <c r="H303" s="247" t="s">
        <v>2003</v>
      </c>
      <c r="I303" s="245" t="s">
        <v>2004</v>
      </c>
      <c r="J303" s="12" t="s">
        <v>1164</v>
      </c>
      <c r="K303" s="12" t="s">
        <v>831</v>
      </c>
      <c r="L303" s="246" t="s">
        <v>17</v>
      </c>
    </row>
    <row r="304" spans="1:12" x14ac:dyDescent="0.25">
      <c r="A304" s="23" t="str">
        <f t="shared" si="24"/>
        <v>PG</v>
      </c>
      <c r="B304" s="25">
        <f t="shared" si="26"/>
        <v>32</v>
      </c>
      <c r="C304" s="1" t="str">
        <f t="shared" si="21"/>
        <v>PG32</v>
      </c>
      <c r="D304" s="20" t="s">
        <v>14</v>
      </c>
      <c r="E304" s="245" t="s">
        <v>1778</v>
      </c>
      <c r="F304" s="245" t="s">
        <v>1787</v>
      </c>
      <c r="G304" s="245" t="s">
        <v>1999</v>
      </c>
      <c r="H304" s="245" t="s">
        <v>2000</v>
      </c>
      <c r="I304" s="245" t="s">
        <v>2001</v>
      </c>
      <c r="J304" s="12" t="s">
        <v>1165</v>
      </c>
      <c r="K304" s="12" t="s">
        <v>832</v>
      </c>
      <c r="L304" s="246" t="s">
        <v>17</v>
      </c>
    </row>
    <row r="305" spans="1:12" x14ac:dyDescent="0.25">
      <c r="A305" s="23" t="str">
        <f t="shared" si="24"/>
        <v>PG</v>
      </c>
      <c r="B305" s="25">
        <f t="shared" si="26"/>
        <v>33</v>
      </c>
      <c r="C305" s="1" t="str">
        <f t="shared" si="21"/>
        <v>PG33</v>
      </c>
      <c r="D305" s="20" t="s">
        <v>14</v>
      </c>
      <c r="E305" s="245" t="s">
        <v>1715</v>
      </c>
      <c r="F305" s="245" t="s">
        <v>1696</v>
      </c>
      <c r="G305" s="245" t="s">
        <v>1996</v>
      </c>
      <c r="H305" s="245" t="s">
        <v>1997</v>
      </c>
      <c r="I305" s="245" t="s">
        <v>1998</v>
      </c>
      <c r="J305" s="12" t="s">
        <v>1166</v>
      </c>
      <c r="K305" s="12" t="s">
        <v>833</v>
      </c>
      <c r="L305" s="246" t="s">
        <v>17</v>
      </c>
    </row>
    <row r="306" spans="1:12" x14ac:dyDescent="0.25">
      <c r="A306" s="23" t="str">
        <f t="shared" si="24"/>
        <v>PG</v>
      </c>
      <c r="B306" s="25">
        <f t="shared" si="26"/>
        <v>34</v>
      </c>
      <c r="C306" s="1" t="str">
        <f t="shared" si="21"/>
        <v>PG34</v>
      </c>
      <c r="D306" s="20" t="s">
        <v>14</v>
      </c>
      <c r="E306" s="245" t="s">
        <v>1779</v>
      </c>
      <c r="F306" s="245" t="s">
        <v>1786</v>
      </c>
      <c r="G306" s="245" t="s">
        <v>1993</v>
      </c>
      <c r="H306" s="245" t="s">
        <v>1994</v>
      </c>
      <c r="I306" s="245" t="s">
        <v>1995</v>
      </c>
      <c r="J306" s="12" t="s">
        <v>1167</v>
      </c>
      <c r="K306" s="12" t="s">
        <v>834</v>
      </c>
      <c r="L306" s="246" t="s">
        <v>17</v>
      </c>
    </row>
    <row r="307" spans="1:12" x14ac:dyDescent="0.25">
      <c r="A307" s="23" t="str">
        <f t="shared" si="24"/>
        <v>PG</v>
      </c>
      <c r="B307" s="25">
        <f t="shared" si="26"/>
        <v>35</v>
      </c>
      <c r="C307" s="1" t="str">
        <f t="shared" si="21"/>
        <v>PG35</v>
      </c>
      <c r="D307" s="20" t="s">
        <v>14</v>
      </c>
      <c r="E307" s="245" t="s">
        <v>1780</v>
      </c>
      <c r="F307" s="245" t="s">
        <v>101</v>
      </c>
      <c r="G307" s="245" t="s">
        <v>1990</v>
      </c>
      <c r="H307" s="245" t="s">
        <v>1991</v>
      </c>
      <c r="I307" s="245" t="s">
        <v>1992</v>
      </c>
      <c r="J307" s="12" t="s">
        <v>1168</v>
      </c>
      <c r="K307" s="12" t="s">
        <v>835</v>
      </c>
      <c r="L307" s="246" t="s">
        <v>17</v>
      </c>
    </row>
    <row r="308" spans="1:12" x14ac:dyDescent="0.25">
      <c r="A308" s="23" t="str">
        <f t="shared" si="24"/>
        <v>PG</v>
      </c>
      <c r="B308" s="25">
        <f t="shared" si="26"/>
        <v>36</v>
      </c>
      <c r="C308" s="1" t="str">
        <f t="shared" si="21"/>
        <v>PG36</v>
      </c>
      <c r="D308" s="20" t="s">
        <v>14</v>
      </c>
      <c r="E308" s="245" t="s">
        <v>1781</v>
      </c>
      <c r="F308" s="245" t="s">
        <v>1785</v>
      </c>
      <c r="G308" s="245" t="s">
        <v>1987</v>
      </c>
      <c r="H308" s="245" t="s">
        <v>1988</v>
      </c>
      <c r="I308" s="245" t="s">
        <v>1989</v>
      </c>
      <c r="J308" s="12" t="s">
        <v>1169</v>
      </c>
      <c r="K308" s="12" t="s">
        <v>836</v>
      </c>
      <c r="L308" s="246" t="s">
        <v>17</v>
      </c>
    </row>
    <row r="309" spans="1:12" x14ac:dyDescent="0.25">
      <c r="A309" s="23" t="str">
        <f t="shared" si="24"/>
        <v>PG</v>
      </c>
      <c r="B309" s="25">
        <f t="shared" si="26"/>
        <v>37</v>
      </c>
      <c r="C309" s="1" t="str">
        <f t="shared" si="21"/>
        <v>PG37</v>
      </c>
      <c r="D309" s="20" t="s">
        <v>14</v>
      </c>
      <c r="E309" s="245" t="s">
        <v>365</v>
      </c>
      <c r="F309" s="245" t="s">
        <v>981</v>
      </c>
      <c r="G309" s="245" t="s">
        <v>1984</v>
      </c>
      <c r="H309" s="247" t="s">
        <v>1985</v>
      </c>
      <c r="I309" s="245" t="s">
        <v>1986</v>
      </c>
      <c r="J309" s="12" t="s">
        <v>1170</v>
      </c>
      <c r="K309" s="12" t="s">
        <v>837</v>
      </c>
      <c r="L309" s="246" t="s">
        <v>17</v>
      </c>
    </row>
    <row r="310" spans="1:12" x14ac:dyDescent="0.25">
      <c r="A310" s="23" t="str">
        <f t="shared" si="24"/>
        <v>PG</v>
      </c>
      <c r="B310" s="25">
        <f t="shared" si="26"/>
        <v>38</v>
      </c>
      <c r="C310" s="1" t="str">
        <f t="shared" si="21"/>
        <v>PG38</v>
      </c>
      <c r="D310" s="20" t="s">
        <v>14</v>
      </c>
      <c r="E310" s="245" t="s">
        <v>1782</v>
      </c>
      <c r="F310" s="245" t="s">
        <v>1689</v>
      </c>
      <c r="G310" s="245" t="s">
        <v>1981</v>
      </c>
      <c r="H310" s="245" t="s">
        <v>1982</v>
      </c>
      <c r="I310" s="245" t="s">
        <v>1983</v>
      </c>
      <c r="J310" s="12" t="s">
        <v>1171</v>
      </c>
      <c r="K310" s="12" t="s">
        <v>838</v>
      </c>
      <c r="L310" s="246" t="s">
        <v>17</v>
      </c>
    </row>
    <row r="311" spans="1:12" x14ac:dyDescent="0.25">
      <c r="A311" s="23" t="str">
        <f t="shared" si="24"/>
        <v>PG</v>
      </c>
      <c r="B311" s="25">
        <f t="shared" si="26"/>
        <v>39</v>
      </c>
      <c r="C311" s="1" t="str">
        <f t="shared" si="21"/>
        <v>PG39</v>
      </c>
      <c r="D311" s="20" t="s">
        <v>14</v>
      </c>
      <c r="E311" s="245" t="s">
        <v>1783</v>
      </c>
      <c r="F311" s="245" t="s">
        <v>1784</v>
      </c>
      <c r="G311" s="245" t="s">
        <v>1978</v>
      </c>
      <c r="H311" s="245" t="s">
        <v>1979</v>
      </c>
      <c r="I311" s="245" t="s">
        <v>1980</v>
      </c>
      <c r="J311" s="12" t="s">
        <v>1172</v>
      </c>
      <c r="K311" s="12" t="s">
        <v>839</v>
      </c>
      <c r="L311" s="246" t="s">
        <v>17</v>
      </c>
    </row>
    <row r="312" spans="1:12" x14ac:dyDescent="0.25">
      <c r="A312" s="23" t="str">
        <f t="shared" si="24"/>
        <v>PG</v>
      </c>
      <c r="B312" s="25">
        <f t="shared" si="26"/>
        <v>40</v>
      </c>
      <c r="C312" s="1" t="str">
        <f t="shared" si="21"/>
        <v>PG40</v>
      </c>
      <c r="D312" s="20" t="s">
        <v>14</v>
      </c>
      <c r="E312" s="245" t="s">
        <v>379</v>
      </c>
      <c r="F312" s="245" t="s">
        <v>380</v>
      </c>
      <c r="G312" s="245" t="s">
        <v>381</v>
      </c>
      <c r="H312" s="245" t="s">
        <v>1976</v>
      </c>
      <c r="I312" s="245" t="s">
        <v>1977</v>
      </c>
      <c r="J312" s="12" t="s">
        <v>1173</v>
      </c>
      <c r="K312" s="12" t="s">
        <v>840</v>
      </c>
      <c r="L312" s="246" t="s">
        <v>17</v>
      </c>
    </row>
    <row r="313" spans="1:12" x14ac:dyDescent="0.25">
      <c r="A313" s="23" t="str">
        <f t="shared" si="24"/>
        <v>PG</v>
      </c>
      <c r="B313" s="25">
        <f t="shared" si="26"/>
        <v>41</v>
      </c>
      <c r="C313" s="1" t="str">
        <f t="shared" si="21"/>
        <v>PG41</v>
      </c>
      <c r="D313" s="20" t="s">
        <v>14</v>
      </c>
      <c r="E313" s="245" t="s">
        <v>1810</v>
      </c>
      <c r="F313" s="245" t="s">
        <v>1811</v>
      </c>
      <c r="G313" s="245" t="s">
        <v>1973</v>
      </c>
      <c r="H313" s="245" t="s">
        <v>1974</v>
      </c>
      <c r="I313" s="245" t="s">
        <v>1975</v>
      </c>
      <c r="J313" s="245" t="s">
        <v>338</v>
      </c>
      <c r="K313" s="245" t="s">
        <v>56</v>
      </c>
      <c r="L313" s="246" t="s">
        <v>35</v>
      </c>
    </row>
    <row r="314" spans="1:12" x14ac:dyDescent="0.25">
      <c r="A314" s="23" t="str">
        <f t="shared" si="24"/>
        <v>PG</v>
      </c>
      <c r="B314" s="25">
        <f t="shared" si="26"/>
        <v>42</v>
      </c>
      <c r="C314" s="1" t="str">
        <f t="shared" si="21"/>
        <v>PG42</v>
      </c>
      <c r="D314" s="20" t="s">
        <v>14</v>
      </c>
      <c r="E314" s="245" t="s">
        <v>1813</v>
      </c>
      <c r="F314" s="245" t="s">
        <v>135</v>
      </c>
      <c r="G314" s="245" t="s">
        <v>1970</v>
      </c>
      <c r="H314" s="245" t="s">
        <v>1971</v>
      </c>
      <c r="I314" s="245" t="s">
        <v>1972</v>
      </c>
      <c r="J314" s="245" t="s">
        <v>335</v>
      </c>
      <c r="K314" s="245" t="s">
        <v>53</v>
      </c>
      <c r="L314" s="246" t="s">
        <v>32</v>
      </c>
    </row>
    <row r="315" spans="1:12" x14ac:dyDescent="0.25">
      <c r="A315" s="23" t="str">
        <f t="shared" si="24"/>
        <v>PG</v>
      </c>
      <c r="B315" s="25">
        <f t="shared" si="26"/>
        <v>43</v>
      </c>
      <c r="C315" s="1" t="str">
        <f t="shared" si="21"/>
        <v>PG43</v>
      </c>
      <c r="D315" s="20" t="s">
        <v>14</v>
      </c>
      <c r="E315" s="245" t="s">
        <v>109</v>
      </c>
      <c r="F315" s="245" t="s">
        <v>1812</v>
      </c>
      <c r="G315" s="245" t="s">
        <v>1967</v>
      </c>
      <c r="H315" s="245" t="s">
        <v>1968</v>
      </c>
      <c r="I315" s="252" t="s">
        <v>1969</v>
      </c>
      <c r="J315" s="245" t="s">
        <v>1174</v>
      </c>
      <c r="K315" s="245" t="s">
        <v>43</v>
      </c>
      <c r="L315" s="246" t="s">
        <v>32</v>
      </c>
    </row>
    <row r="316" spans="1:12" x14ac:dyDescent="0.25">
      <c r="A316" s="23" t="str">
        <f t="shared" si="24"/>
        <v>PG</v>
      </c>
      <c r="B316" s="25">
        <f t="shared" si="26"/>
        <v>44</v>
      </c>
      <c r="C316" s="1" t="str">
        <f t="shared" ref="C316:C319" si="27">CONCATENATE(A316,B316)</f>
        <v>PG44</v>
      </c>
      <c r="D316" s="20" t="s">
        <v>14</v>
      </c>
      <c r="E316" s="245" t="s">
        <v>1814</v>
      </c>
      <c r="F316" s="245" t="s">
        <v>1827</v>
      </c>
      <c r="G316" s="245" t="s">
        <v>1966</v>
      </c>
      <c r="H316" s="245" t="s">
        <v>1964</v>
      </c>
      <c r="I316" s="245" t="s">
        <v>1965</v>
      </c>
      <c r="J316" s="245" t="s">
        <v>336</v>
      </c>
      <c r="K316" s="245" t="s">
        <v>40</v>
      </c>
      <c r="L316" s="246" t="s">
        <v>32</v>
      </c>
    </row>
    <row r="317" spans="1:12" x14ac:dyDescent="0.25">
      <c r="A317" s="23" t="str">
        <f t="shared" si="24"/>
        <v>PG</v>
      </c>
      <c r="B317" s="25">
        <f t="shared" si="26"/>
        <v>45</v>
      </c>
      <c r="C317" s="1" t="str">
        <f t="shared" si="27"/>
        <v>PG45</v>
      </c>
      <c r="D317" s="20" t="s">
        <v>14</v>
      </c>
      <c r="E317" s="245" t="s">
        <v>1815</v>
      </c>
      <c r="F317" s="245" t="s">
        <v>955</v>
      </c>
      <c r="G317" s="245" t="s">
        <v>1961</v>
      </c>
      <c r="H317" s="245" t="s">
        <v>1962</v>
      </c>
      <c r="I317" s="245" t="s">
        <v>1963</v>
      </c>
      <c r="J317" s="245" t="s">
        <v>337</v>
      </c>
      <c r="K317" s="245" t="s">
        <v>49</v>
      </c>
      <c r="L317" s="246" t="s">
        <v>32</v>
      </c>
    </row>
    <row r="318" spans="1:12" x14ac:dyDescent="0.25">
      <c r="A318" s="23" t="str">
        <f t="shared" si="24"/>
        <v>PG</v>
      </c>
      <c r="B318" s="25">
        <f t="shared" si="26"/>
        <v>46</v>
      </c>
      <c r="C318" s="1" t="str">
        <f t="shared" si="27"/>
        <v>PG46</v>
      </c>
      <c r="D318" s="20" t="s">
        <v>14</v>
      </c>
      <c r="E318" s="245" t="s">
        <v>331</v>
      </c>
      <c r="F318" s="245" t="s">
        <v>332</v>
      </c>
      <c r="G318" s="245" t="s">
        <v>333</v>
      </c>
      <c r="H318" s="245" t="s">
        <v>1959</v>
      </c>
      <c r="I318" s="245" t="s">
        <v>1960</v>
      </c>
      <c r="J318" s="245" t="s">
        <v>1175</v>
      </c>
      <c r="K318" s="245" t="s">
        <v>857</v>
      </c>
      <c r="L318" s="246" t="s">
        <v>32</v>
      </c>
    </row>
    <row r="319" spans="1:12" x14ac:dyDescent="0.25">
      <c r="A319" s="23" t="str">
        <f t="shared" si="24"/>
        <v>PG</v>
      </c>
      <c r="B319" s="25">
        <f t="shared" si="26"/>
        <v>47</v>
      </c>
      <c r="C319" s="1" t="str">
        <f t="shared" si="27"/>
        <v>PG47</v>
      </c>
      <c r="D319" s="20" t="s">
        <v>14</v>
      </c>
      <c r="E319" s="245" t="s">
        <v>1645</v>
      </c>
      <c r="F319" s="245" t="s">
        <v>1826</v>
      </c>
      <c r="G319" s="245" t="s">
        <v>1956</v>
      </c>
      <c r="H319" s="245" t="s">
        <v>1957</v>
      </c>
      <c r="I319" s="245" t="s">
        <v>1958</v>
      </c>
      <c r="J319" s="245" t="s">
        <v>1176</v>
      </c>
      <c r="K319" s="245" t="s">
        <v>859</v>
      </c>
      <c r="L319" s="246" t="s">
        <v>32</v>
      </c>
    </row>
    <row r="320" spans="1:12" x14ac:dyDescent="0.25">
      <c r="A320" s="23" t="str">
        <f t="shared" si="24"/>
        <v>PG</v>
      </c>
      <c r="B320" s="25">
        <f t="shared" si="26"/>
        <v>48</v>
      </c>
      <c r="C320" s="1" t="str">
        <f t="shared" ref="C320:C328" si="28">CONCATENATE(A320,B320)</f>
        <v>PG48</v>
      </c>
      <c r="D320" s="20" t="s">
        <v>14</v>
      </c>
      <c r="E320" s="245" t="s">
        <v>1816</v>
      </c>
      <c r="F320" s="245" t="s">
        <v>1825</v>
      </c>
      <c r="G320" s="245" t="s">
        <v>1953</v>
      </c>
      <c r="H320" s="245" t="s">
        <v>1954</v>
      </c>
      <c r="I320" s="245" t="s">
        <v>1955</v>
      </c>
      <c r="J320" s="245" t="s">
        <v>1177</v>
      </c>
      <c r="K320" s="245" t="s">
        <v>861</v>
      </c>
      <c r="L320" s="246" t="s">
        <v>32</v>
      </c>
    </row>
    <row r="321" spans="1:12" x14ac:dyDescent="0.25">
      <c r="A321" s="23" t="str">
        <f t="shared" si="24"/>
        <v>PG</v>
      </c>
      <c r="B321" s="25">
        <f t="shared" si="26"/>
        <v>49</v>
      </c>
      <c r="C321" s="1" t="str">
        <f t="shared" si="28"/>
        <v>PG49</v>
      </c>
      <c r="D321" s="20" t="s">
        <v>14</v>
      </c>
      <c r="E321" s="245" t="s">
        <v>1817</v>
      </c>
      <c r="F321" s="245" t="s">
        <v>186</v>
      </c>
      <c r="G321" s="245" t="s">
        <v>1950</v>
      </c>
      <c r="H321" s="245" t="s">
        <v>1951</v>
      </c>
      <c r="I321" s="245" t="s">
        <v>1952</v>
      </c>
      <c r="J321" s="245" t="s">
        <v>1178</v>
      </c>
      <c r="K321" s="245" t="s">
        <v>863</v>
      </c>
      <c r="L321" s="246" t="s">
        <v>32</v>
      </c>
    </row>
    <row r="322" spans="1:12" x14ac:dyDescent="0.25">
      <c r="A322" s="23" t="str">
        <f t="shared" si="24"/>
        <v>PG</v>
      </c>
      <c r="B322" s="25">
        <f t="shared" si="26"/>
        <v>50</v>
      </c>
      <c r="C322" s="1" t="str">
        <f t="shared" si="28"/>
        <v>PG50</v>
      </c>
      <c r="D322" s="20" t="s">
        <v>14</v>
      </c>
      <c r="E322" s="245" t="s">
        <v>1681</v>
      </c>
      <c r="F322" s="245" t="s">
        <v>1824</v>
      </c>
      <c r="G322" s="245" t="s">
        <v>1947</v>
      </c>
      <c r="H322" s="245" t="s">
        <v>1948</v>
      </c>
      <c r="I322" s="245" t="s">
        <v>1949</v>
      </c>
      <c r="J322" s="245" t="s">
        <v>1179</v>
      </c>
      <c r="K322" s="245" t="s">
        <v>865</v>
      </c>
      <c r="L322" s="246" t="s">
        <v>32</v>
      </c>
    </row>
    <row r="323" spans="1:12" x14ac:dyDescent="0.25">
      <c r="A323" s="23" t="str">
        <f t="shared" si="24"/>
        <v>PG</v>
      </c>
      <c r="B323" s="25">
        <f t="shared" si="26"/>
        <v>51</v>
      </c>
      <c r="C323" s="1" t="str">
        <f t="shared" si="28"/>
        <v>PG51</v>
      </c>
      <c r="D323" s="20" t="s">
        <v>14</v>
      </c>
      <c r="E323" s="245" t="s">
        <v>1818</v>
      </c>
      <c r="F323" s="245" t="s">
        <v>950</v>
      </c>
      <c r="G323" s="245" t="s">
        <v>1944</v>
      </c>
      <c r="H323" s="245" t="s">
        <v>1945</v>
      </c>
      <c r="I323" s="245" t="s">
        <v>1946</v>
      </c>
      <c r="J323" s="245" t="s">
        <v>1180</v>
      </c>
      <c r="K323" s="245" t="s">
        <v>867</v>
      </c>
      <c r="L323" s="246" t="s">
        <v>32</v>
      </c>
    </row>
    <row r="324" spans="1:12" x14ac:dyDescent="0.25">
      <c r="A324" s="23" t="str">
        <f t="shared" si="24"/>
        <v>PG</v>
      </c>
      <c r="B324" s="25">
        <f t="shared" si="26"/>
        <v>52</v>
      </c>
      <c r="C324" s="1" t="str">
        <f t="shared" si="28"/>
        <v>PG52</v>
      </c>
      <c r="D324" s="20" t="s">
        <v>14</v>
      </c>
      <c r="E324" s="245" t="s">
        <v>1819</v>
      </c>
      <c r="F324" s="245" t="s">
        <v>1823</v>
      </c>
      <c r="G324" s="245" t="s">
        <v>1941</v>
      </c>
      <c r="H324" s="245" t="s">
        <v>1942</v>
      </c>
      <c r="I324" s="245" t="s">
        <v>1943</v>
      </c>
      <c r="J324" s="245" t="s">
        <v>1181</v>
      </c>
      <c r="K324" s="245" t="s">
        <v>869</v>
      </c>
      <c r="L324" s="246" t="s">
        <v>32</v>
      </c>
    </row>
    <row r="325" spans="1:12" x14ac:dyDescent="0.25">
      <c r="A325" s="23" t="str">
        <f t="shared" si="24"/>
        <v>PG</v>
      </c>
      <c r="B325" s="25">
        <f t="shared" si="26"/>
        <v>53</v>
      </c>
      <c r="C325" s="1" t="str">
        <f t="shared" si="28"/>
        <v>PG53</v>
      </c>
      <c r="D325" s="20" t="s">
        <v>14</v>
      </c>
      <c r="E325" s="245" t="s">
        <v>145</v>
      </c>
      <c r="F325" s="245" t="s">
        <v>1822</v>
      </c>
      <c r="G325" s="245" t="s">
        <v>1938</v>
      </c>
      <c r="H325" s="245" t="s">
        <v>1939</v>
      </c>
      <c r="I325" s="245" t="s">
        <v>1940</v>
      </c>
      <c r="J325" s="245" t="s">
        <v>1182</v>
      </c>
      <c r="K325" s="245" t="s">
        <v>871</v>
      </c>
      <c r="L325" s="246" t="s">
        <v>32</v>
      </c>
    </row>
    <row r="326" spans="1:12" x14ac:dyDescent="0.25">
      <c r="A326" s="23" t="str">
        <f t="shared" si="24"/>
        <v>PG</v>
      </c>
      <c r="B326" s="25">
        <f t="shared" si="26"/>
        <v>54</v>
      </c>
      <c r="C326" s="1" t="str">
        <f t="shared" si="28"/>
        <v>PG54</v>
      </c>
      <c r="D326" s="20" t="s">
        <v>14</v>
      </c>
      <c r="E326" s="245" t="s">
        <v>1820</v>
      </c>
      <c r="F326" s="245" t="s">
        <v>929</v>
      </c>
      <c r="G326" s="245" t="s">
        <v>1935</v>
      </c>
      <c r="H326" s="245" t="s">
        <v>1936</v>
      </c>
      <c r="I326" s="245" t="s">
        <v>1937</v>
      </c>
      <c r="J326" s="245" t="s">
        <v>1183</v>
      </c>
      <c r="K326" s="245" t="s">
        <v>873</v>
      </c>
      <c r="L326" s="246" t="s">
        <v>32</v>
      </c>
    </row>
    <row r="327" spans="1:12" x14ac:dyDescent="0.25">
      <c r="A327" s="23" t="str">
        <f t="shared" si="24"/>
        <v>PG</v>
      </c>
      <c r="B327" s="25">
        <f t="shared" si="26"/>
        <v>55</v>
      </c>
      <c r="C327" s="1" t="str">
        <f t="shared" si="28"/>
        <v>PG55</v>
      </c>
      <c r="D327" s="20" t="s">
        <v>14</v>
      </c>
      <c r="E327" s="245" t="s">
        <v>1821</v>
      </c>
      <c r="F327" s="245" t="s">
        <v>1808</v>
      </c>
      <c r="G327" s="245" t="s">
        <v>1932</v>
      </c>
      <c r="H327" s="245" t="s">
        <v>1933</v>
      </c>
      <c r="I327" s="245" t="s">
        <v>1934</v>
      </c>
      <c r="J327" s="245" t="s">
        <v>1184</v>
      </c>
      <c r="K327" s="245" t="s">
        <v>875</v>
      </c>
      <c r="L327" s="246" t="s">
        <v>32</v>
      </c>
    </row>
    <row r="328" spans="1:12" x14ac:dyDescent="0.25">
      <c r="A328" s="23" t="str">
        <f t="shared" si="24"/>
        <v>PG</v>
      </c>
      <c r="B328" s="25">
        <f t="shared" si="26"/>
        <v>56</v>
      </c>
      <c r="C328" s="1" t="str">
        <f t="shared" si="28"/>
        <v>PG56</v>
      </c>
      <c r="D328" s="20" t="s">
        <v>14</v>
      </c>
      <c r="E328" s="245" t="s">
        <v>1828</v>
      </c>
      <c r="F328" s="245" t="s">
        <v>1833</v>
      </c>
      <c r="G328" s="245" t="s">
        <v>1929</v>
      </c>
      <c r="H328" s="245" t="s">
        <v>1930</v>
      </c>
      <c r="I328" s="245" t="s">
        <v>1931</v>
      </c>
      <c r="J328" s="245" t="s">
        <v>1185</v>
      </c>
      <c r="K328" s="245" t="s">
        <v>877</v>
      </c>
      <c r="L328" s="246" t="s">
        <v>32</v>
      </c>
    </row>
    <row r="329" spans="1:12" x14ac:dyDescent="0.25">
      <c r="A329" s="23" t="str">
        <f t="shared" si="24"/>
        <v>PG</v>
      </c>
      <c r="B329" s="25">
        <f t="shared" si="26"/>
        <v>57</v>
      </c>
      <c r="C329" s="1" t="str">
        <f t="shared" ref="C329:C357" si="29">CONCATENATE(A329,B329)</f>
        <v>PG57</v>
      </c>
      <c r="D329" s="20" t="s">
        <v>14</v>
      </c>
      <c r="E329" s="245" t="s">
        <v>1829</v>
      </c>
      <c r="F329" s="245" t="s">
        <v>1832</v>
      </c>
      <c r="G329" s="245" t="s">
        <v>1924</v>
      </c>
      <c r="H329" s="245" t="s">
        <v>1925</v>
      </c>
      <c r="I329" s="245" t="s">
        <v>1926</v>
      </c>
      <c r="J329" s="245" t="s">
        <v>1186</v>
      </c>
      <c r="K329" s="245" t="s">
        <v>879</v>
      </c>
      <c r="L329" s="246" t="s">
        <v>32</v>
      </c>
    </row>
    <row r="330" spans="1:12" x14ac:dyDescent="0.25">
      <c r="A330" s="23" t="str">
        <f t="shared" si="24"/>
        <v>PG</v>
      </c>
      <c r="B330" s="25">
        <f t="shared" si="26"/>
        <v>58</v>
      </c>
      <c r="C330" s="1" t="str">
        <f t="shared" si="29"/>
        <v>PG58</v>
      </c>
      <c r="D330" s="20" t="s">
        <v>14</v>
      </c>
      <c r="E330" s="245" t="s">
        <v>345</v>
      </c>
      <c r="F330" s="245" t="s">
        <v>293</v>
      </c>
      <c r="G330" s="245" t="s">
        <v>346</v>
      </c>
      <c r="H330" s="245" t="s">
        <v>1927</v>
      </c>
      <c r="I330" s="245" t="s">
        <v>1928</v>
      </c>
      <c r="J330" s="245" t="s">
        <v>1187</v>
      </c>
      <c r="K330" s="245" t="s">
        <v>881</v>
      </c>
      <c r="L330" s="246" t="s">
        <v>32</v>
      </c>
    </row>
    <row r="331" spans="1:12" x14ac:dyDescent="0.25">
      <c r="A331" s="23" t="str">
        <f t="shared" si="24"/>
        <v>PG</v>
      </c>
      <c r="B331" s="25">
        <f t="shared" si="26"/>
        <v>59</v>
      </c>
      <c r="C331" s="1" t="str">
        <f t="shared" si="29"/>
        <v>PG59</v>
      </c>
      <c r="D331" s="20" t="s">
        <v>14</v>
      </c>
      <c r="E331" s="245" t="s">
        <v>1830</v>
      </c>
      <c r="F331" s="245" t="s">
        <v>1831</v>
      </c>
      <c r="G331" s="245" t="s">
        <v>1921</v>
      </c>
      <c r="H331" s="245" t="s">
        <v>1922</v>
      </c>
      <c r="I331" s="245" t="s">
        <v>1923</v>
      </c>
      <c r="J331" s="245" t="s">
        <v>1188</v>
      </c>
      <c r="K331" s="245" t="s">
        <v>883</v>
      </c>
      <c r="L331" s="246" t="s">
        <v>32</v>
      </c>
    </row>
    <row r="332" spans="1:12" x14ac:dyDescent="0.25">
      <c r="A332" s="23" t="str">
        <f t="shared" si="24"/>
        <v>PG</v>
      </c>
      <c r="B332" s="25">
        <f t="shared" si="26"/>
        <v>60</v>
      </c>
      <c r="C332" s="1" t="str">
        <f t="shared" si="29"/>
        <v>PG60</v>
      </c>
      <c r="D332" s="20" t="s">
        <v>14</v>
      </c>
      <c r="E332" s="245" t="s">
        <v>1662</v>
      </c>
      <c r="F332" s="245" t="s">
        <v>962</v>
      </c>
      <c r="G332" s="245" t="s">
        <v>1918</v>
      </c>
      <c r="H332" s="245" t="s">
        <v>1919</v>
      </c>
      <c r="I332" s="245" t="s">
        <v>1920</v>
      </c>
      <c r="J332" s="245" t="s">
        <v>1189</v>
      </c>
      <c r="K332" s="245" t="s">
        <v>885</v>
      </c>
      <c r="L332" s="246" t="s">
        <v>32</v>
      </c>
    </row>
    <row r="333" spans="1:12" x14ac:dyDescent="0.25">
      <c r="A333" s="23" t="str">
        <f t="shared" si="24"/>
        <v>PG</v>
      </c>
      <c r="B333" s="25">
        <f t="shared" si="26"/>
        <v>61</v>
      </c>
      <c r="C333" s="1" t="str">
        <f t="shared" si="29"/>
        <v>PG61</v>
      </c>
      <c r="D333" s="20" t="s">
        <v>14</v>
      </c>
      <c r="E333" s="245" t="s">
        <v>1789</v>
      </c>
      <c r="F333" s="245" t="s">
        <v>1796</v>
      </c>
      <c r="G333" s="245" t="s">
        <v>1915</v>
      </c>
      <c r="H333" s="245" t="s">
        <v>1916</v>
      </c>
      <c r="I333" s="245" t="s">
        <v>1917</v>
      </c>
      <c r="J333" s="245" t="s">
        <v>1190</v>
      </c>
      <c r="K333" s="245" t="s">
        <v>81</v>
      </c>
      <c r="L333" s="246" t="s">
        <v>54</v>
      </c>
    </row>
    <row r="334" spans="1:12" x14ac:dyDescent="0.25">
      <c r="A334" s="23" t="str">
        <f t="shared" si="24"/>
        <v>PG</v>
      </c>
      <c r="B334" s="25">
        <f t="shared" si="26"/>
        <v>62</v>
      </c>
      <c r="C334" s="1" t="str">
        <f t="shared" si="29"/>
        <v>PG62</v>
      </c>
      <c r="D334" s="20" t="s">
        <v>14</v>
      </c>
      <c r="E334" s="245" t="s">
        <v>1600</v>
      </c>
      <c r="F334" s="245" t="s">
        <v>286</v>
      </c>
      <c r="G334" s="245" t="s">
        <v>1912</v>
      </c>
      <c r="H334" s="245" t="s">
        <v>1913</v>
      </c>
      <c r="I334" s="245" t="s">
        <v>1914</v>
      </c>
      <c r="J334" s="245" t="s">
        <v>1191</v>
      </c>
      <c r="K334" s="245" t="s">
        <v>73</v>
      </c>
      <c r="L334" s="246" t="s">
        <v>50</v>
      </c>
    </row>
    <row r="335" spans="1:12" x14ac:dyDescent="0.25">
      <c r="A335" s="23" t="str">
        <f t="shared" si="24"/>
        <v>PG</v>
      </c>
      <c r="B335" s="25">
        <f t="shared" si="26"/>
        <v>63</v>
      </c>
      <c r="C335" s="1" t="str">
        <f t="shared" si="29"/>
        <v>PG63</v>
      </c>
      <c r="D335" s="20" t="s">
        <v>14</v>
      </c>
      <c r="E335" s="245" t="s">
        <v>1575</v>
      </c>
      <c r="F335" s="245" t="s">
        <v>942</v>
      </c>
      <c r="G335" s="245" t="s">
        <v>1909</v>
      </c>
      <c r="H335" s="245" t="s">
        <v>1910</v>
      </c>
      <c r="I335" s="245" t="s">
        <v>1911</v>
      </c>
      <c r="J335" s="245" t="s">
        <v>1192</v>
      </c>
      <c r="K335" s="245" t="s">
        <v>76</v>
      </c>
      <c r="L335" s="246" t="s">
        <v>50</v>
      </c>
    </row>
    <row r="336" spans="1:12" x14ac:dyDescent="0.25">
      <c r="A336" s="23" t="str">
        <f t="shared" si="24"/>
        <v>PG</v>
      </c>
      <c r="B336" s="25">
        <f t="shared" si="26"/>
        <v>64</v>
      </c>
      <c r="C336" s="1" t="str">
        <f t="shared" si="29"/>
        <v>PG64</v>
      </c>
      <c r="D336" s="20" t="s">
        <v>14</v>
      </c>
      <c r="E336" s="245" t="s">
        <v>356</v>
      </c>
      <c r="F336" s="245" t="s">
        <v>357</v>
      </c>
      <c r="G336" s="245" t="s">
        <v>358</v>
      </c>
      <c r="H336" s="245" t="s">
        <v>1907</v>
      </c>
      <c r="I336" s="245" t="s">
        <v>1908</v>
      </c>
      <c r="J336" s="245" t="s">
        <v>1193</v>
      </c>
      <c r="K336" s="245" t="s">
        <v>62</v>
      </c>
      <c r="L336" s="246" t="s">
        <v>50</v>
      </c>
    </row>
    <row r="337" spans="1:12" x14ac:dyDescent="0.25">
      <c r="A337" s="23" t="str">
        <f t="shared" si="24"/>
        <v>PG</v>
      </c>
      <c r="B337" s="25">
        <f t="shared" si="26"/>
        <v>65</v>
      </c>
      <c r="C337" s="1" t="str">
        <f t="shared" si="29"/>
        <v>PG65</v>
      </c>
      <c r="D337" s="20" t="s">
        <v>14</v>
      </c>
      <c r="E337" s="245" t="s">
        <v>1790</v>
      </c>
      <c r="F337" s="245" t="s">
        <v>1795</v>
      </c>
      <c r="G337" s="245" t="s">
        <v>1904</v>
      </c>
      <c r="H337" s="245" t="s">
        <v>1905</v>
      </c>
      <c r="I337" s="245" t="s">
        <v>1906</v>
      </c>
      <c r="J337" s="245" t="s">
        <v>1194</v>
      </c>
      <c r="K337" s="245" t="s">
        <v>68</v>
      </c>
      <c r="L337" s="246" t="s">
        <v>50</v>
      </c>
    </row>
    <row r="338" spans="1:12" x14ac:dyDescent="0.25">
      <c r="A338" s="23" t="str">
        <f t="shared" si="24"/>
        <v>PG</v>
      </c>
      <c r="B338" s="25">
        <f t="shared" si="26"/>
        <v>66</v>
      </c>
      <c r="C338" s="1" t="str">
        <f t="shared" si="29"/>
        <v>PG66</v>
      </c>
      <c r="D338" s="20" t="s">
        <v>14</v>
      </c>
      <c r="E338" s="245" t="s">
        <v>370</v>
      </c>
      <c r="F338" s="245" t="s">
        <v>371</v>
      </c>
      <c r="G338" s="245" t="s">
        <v>372</v>
      </c>
      <c r="H338" s="245" t="s">
        <v>1902</v>
      </c>
      <c r="I338" s="245" t="s">
        <v>1903</v>
      </c>
      <c r="J338" s="245" t="s">
        <v>1195</v>
      </c>
      <c r="K338" s="245" t="s">
        <v>887</v>
      </c>
      <c r="L338" s="246" t="s">
        <v>50</v>
      </c>
    </row>
    <row r="339" spans="1:12" x14ac:dyDescent="0.25">
      <c r="A339" s="23" t="str">
        <f t="shared" ref="A339:A362" si="30">A338</f>
        <v>PG</v>
      </c>
      <c r="B339" s="25">
        <f t="shared" si="26"/>
        <v>67</v>
      </c>
      <c r="C339" s="1" t="str">
        <f t="shared" si="29"/>
        <v>PG67</v>
      </c>
      <c r="D339" s="20" t="s">
        <v>14</v>
      </c>
      <c r="E339" s="245" t="s">
        <v>1791</v>
      </c>
      <c r="F339" s="245" t="s">
        <v>1794</v>
      </c>
      <c r="G339" s="245" t="s">
        <v>1899</v>
      </c>
      <c r="H339" s="245" t="s">
        <v>1900</v>
      </c>
      <c r="I339" s="245" t="s">
        <v>1901</v>
      </c>
      <c r="J339" s="245" t="s">
        <v>1196</v>
      </c>
      <c r="K339" s="245" t="s">
        <v>889</v>
      </c>
      <c r="L339" s="246" t="s">
        <v>50</v>
      </c>
    </row>
    <row r="340" spans="1:12" x14ac:dyDescent="0.25">
      <c r="A340" s="23" t="str">
        <f t="shared" si="30"/>
        <v>PG</v>
      </c>
      <c r="B340" s="25">
        <f t="shared" si="26"/>
        <v>68</v>
      </c>
      <c r="C340" s="1" t="str">
        <f t="shared" si="29"/>
        <v>PG68</v>
      </c>
      <c r="D340" s="20" t="s">
        <v>14</v>
      </c>
      <c r="E340" s="245" t="s">
        <v>1792</v>
      </c>
      <c r="F340" s="245" t="s">
        <v>184</v>
      </c>
      <c r="G340" s="245" t="s">
        <v>1896</v>
      </c>
      <c r="H340" s="245" t="s">
        <v>1897</v>
      </c>
      <c r="I340" s="245" t="s">
        <v>1898</v>
      </c>
      <c r="J340" s="245" t="s">
        <v>1197</v>
      </c>
      <c r="K340" s="245" t="s">
        <v>891</v>
      </c>
      <c r="L340" s="246" t="s">
        <v>50</v>
      </c>
    </row>
    <row r="341" spans="1:12" x14ac:dyDescent="0.25">
      <c r="A341" s="23" t="str">
        <f t="shared" si="30"/>
        <v>PG</v>
      </c>
      <c r="B341" s="25">
        <f t="shared" si="26"/>
        <v>69</v>
      </c>
      <c r="C341" s="1" t="str">
        <f t="shared" si="29"/>
        <v>PG69</v>
      </c>
      <c r="D341" s="20" t="s">
        <v>14</v>
      </c>
      <c r="E341" s="245" t="s">
        <v>362</v>
      </c>
      <c r="F341" s="245" t="s">
        <v>363</v>
      </c>
      <c r="G341" s="245" t="s">
        <v>364</v>
      </c>
      <c r="H341" s="245" t="s">
        <v>1894</v>
      </c>
      <c r="I341" s="245" t="s">
        <v>1895</v>
      </c>
      <c r="J341" s="245" t="s">
        <v>1198</v>
      </c>
      <c r="K341" s="245" t="s">
        <v>893</v>
      </c>
      <c r="L341" s="246" t="s">
        <v>50</v>
      </c>
    </row>
    <row r="342" spans="1:12" x14ac:dyDescent="0.25">
      <c r="A342" s="23" t="str">
        <f t="shared" si="30"/>
        <v>PG</v>
      </c>
      <c r="B342" s="25">
        <f t="shared" si="26"/>
        <v>70</v>
      </c>
      <c r="C342" s="1" t="str">
        <f t="shared" si="29"/>
        <v>PG70</v>
      </c>
      <c r="D342" s="20" t="s">
        <v>14</v>
      </c>
      <c r="E342" s="245" t="s">
        <v>1793</v>
      </c>
      <c r="F342" s="245" t="s">
        <v>218</v>
      </c>
      <c r="G342" s="245" t="s">
        <v>1891</v>
      </c>
      <c r="H342" s="245" t="s">
        <v>1892</v>
      </c>
      <c r="I342" s="245" t="s">
        <v>1893</v>
      </c>
      <c r="J342" s="245" t="s">
        <v>1199</v>
      </c>
      <c r="K342" s="245" t="s">
        <v>895</v>
      </c>
      <c r="L342" s="246" t="s">
        <v>50</v>
      </c>
    </row>
    <row r="343" spans="1:12" x14ac:dyDescent="0.25">
      <c r="A343" s="23" t="str">
        <f t="shared" si="30"/>
        <v>PG</v>
      </c>
      <c r="B343" s="25">
        <f t="shared" si="26"/>
        <v>71</v>
      </c>
      <c r="C343" s="1" t="str">
        <f t="shared" si="29"/>
        <v>PG71</v>
      </c>
      <c r="D343" s="20" t="s">
        <v>14</v>
      </c>
      <c r="E343" s="245" t="s">
        <v>1364</v>
      </c>
      <c r="F343" s="245" t="s">
        <v>264</v>
      </c>
      <c r="G343" s="245" t="s">
        <v>1890</v>
      </c>
      <c r="H343" s="245" t="s">
        <v>1888</v>
      </c>
      <c r="I343" s="245" t="s">
        <v>1889</v>
      </c>
      <c r="J343" s="245" t="s">
        <v>1200</v>
      </c>
      <c r="K343" s="245" t="s">
        <v>897</v>
      </c>
      <c r="L343" s="246" t="s">
        <v>50</v>
      </c>
    </row>
    <row r="344" spans="1:12" x14ac:dyDescent="0.25">
      <c r="A344" s="23" t="str">
        <f t="shared" si="30"/>
        <v>PG</v>
      </c>
      <c r="B344" s="25">
        <f t="shared" si="26"/>
        <v>72</v>
      </c>
      <c r="C344" s="1" t="str">
        <f t="shared" si="29"/>
        <v>PG72</v>
      </c>
      <c r="D344" s="20" t="s">
        <v>14</v>
      </c>
      <c r="E344" s="245" t="s">
        <v>1809</v>
      </c>
      <c r="F344" s="245" t="s">
        <v>1517</v>
      </c>
      <c r="G344" s="245" t="s">
        <v>1885</v>
      </c>
      <c r="H344" s="245" t="s">
        <v>1886</v>
      </c>
      <c r="I344" s="245" t="s">
        <v>1887</v>
      </c>
      <c r="J344" s="245" t="s">
        <v>1201</v>
      </c>
      <c r="K344" s="245" t="s">
        <v>899</v>
      </c>
      <c r="L344" s="246" t="s">
        <v>50</v>
      </c>
    </row>
    <row r="345" spans="1:12" x14ac:dyDescent="0.25">
      <c r="A345" s="23" t="str">
        <f t="shared" si="30"/>
        <v>PG</v>
      </c>
      <c r="B345" s="25">
        <f t="shared" si="26"/>
        <v>73</v>
      </c>
      <c r="C345" s="1" t="str">
        <f t="shared" si="29"/>
        <v>PG73</v>
      </c>
      <c r="D345" s="20" t="s">
        <v>14</v>
      </c>
      <c r="E345" s="245" t="s">
        <v>1808</v>
      </c>
      <c r="F345" s="245" t="s">
        <v>1797</v>
      </c>
      <c r="G345" s="245" t="s">
        <v>1882</v>
      </c>
      <c r="H345" s="245" t="s">
        <v>1883</v>
      </c>
      <c r="I345" s="245" t="s">
        <v>1884</v>
      </c>
      <c r="J345" s="245" t="s">
        <v>1202</v>
      </c>
      <c r="K345" s="245" t="s">
        <v>901</v>
      </c>
      <c r="L345" s="246" t="s">
        <v>50</v>
      </c>
    </row>
    <row r="346" spans="1:12" x14ac:dyDescent="0.25">
      <c r="A346" s="23" t="str">
        <f t="shared" si="30"/>
        <v>PG</v>
      </c>
      <c r="B346" s="25">
        <f t="shared" si="26"/>
        <v>74</v>
      </c>
      <c r="C346" s="1" t="str">
        <f t="shared" si="29"/>
        <v>PG74</v>
      </c>
      <c r="D346" s="20" t="s">
        <v>14</v>
      </c>
      <c r="E346" s="245" t="s">
        <v>1807</v>
      </c>
      <c r="F346" s="245" t="s">
        <v>1798</v>
      </c>
      <c r="G346" s="245" t="s">
        <v>1879</v>
      </c>
      <c r="H346" s="245" t="s">
        <v>1880</v>
      </c>
      <c r="I346" s="245" t="s">
        <v>1881</v>
      </c>
      <c r="J346" s="245" t="s">
        <v>1203</v>
      </c>
      <c r="K346" s="245" t="s">
        <v>903</v>
      </c>
      <c r="L346" s="246" t="s">
        <v>50</v>
      </c>
    </row>
    <row r="347" spans="1:12" x14ac:dyDescent="0.25">
      <c r="A347" s="23" t="str">
        <f t="shared" si="30"/>
        <v>PG</v>
      </c>
      <c r="B347" s="25">
        <f t="shared" si="26"/>
        <v>75</v>
      </c>
      <c r="C347" s="1" t="str">
        <f t="shared" si="29"/>
        <v>PG75</v>
      </c>
      <c r="D347" s="20" t="s">
        <v>14</v>
      </c>
      <c r="E347" s="245" t="s">
        <v>1806</v>
      </c>
      <c r="F347" s="245" t="s">
        <v>1799</v>
      </c>
      <c r="G347" s="245" t="s">
        <v>1876</v>
      </c>
      <c r="H347" s="245" t="s">
        <v>1877</v>
      </c>
      <c r="I347" s="245" t="s">
        <v>1878</v>
      </c>
      <c r="J347" s="245" t="s">
        <v>1204</v>
      </c>
      <c r="K347" s="245" t="s">
        <v>905</v>
      </c>
      <c r="L347" s="246" t="s">
        <v>50</v>
      </c>
    </row>
    <row r="348" spans="1:12" x14ac:dyDescent="0.25">
      <c r="A348" s="23" t="str">
        <f t="shared" si="30"/>
        <v>PG</v>
      </c>
      <c r="B348" s="25">
        <f t="shared" si="26"/>
        <v>76</v>
      </c>
      <c r="C348" s="1" t="str">
        <f t="shared" si="29"/>
        <v>PG76</v>
      </c>
      <c r="D348" s="20" t="s">
        <v>14</v>
      </c>
      <c r="E348" s="245" t="s">
        <v>241</v>
      </c>
      <c r="F348" s="245" t="s">
        <v>952</v>
      </c>
      <c r="G348" s="245" t="s">
        <v>1873</v>
      </c>
      <c r="H348" s="245" t="s">
        <v>1874</v>
      </c>
      <c r="I348" s="245" t="s">
        <v>1875</v>
      </c>
      <c r="J348" s="245" t="s">
        <v>1205</v>
      </c>
      <c r="K348" s="245" t="s">
        <v>907</v>
      </c>
      <c r="L348" s="246" t="s">
        <v>50</v>
      </c>
    </row>
    <row r="349" spans="1:12" x14ac:dyDescent="0.25">
      <c r="A349" s="23" t="str">
        <f t="shared" si="30"/>
        <v>PG</v>
      </c>
      <c r="B349" s="25">
        <f t="shared" si="26"/>
        <v>77</v>
      </c>
      <c r="C349" s="1" t="str">
        <f t="shared" si="29"/>
        <v>PG77</v>
      </c>
      <c r="D349" s="20" t="s">
        <v>14</v>
      </c>
      <c r="E349" s="245" t="s">
        <v>1805</v>
      </c>
      <c r="F349" s="245" t="s">
        <v>1800</v>
      </c>
      <c r="G349" s="245" t="s">
        <v>1870</v>
      </c>
      <c r="H349" s="245" t="s">
        <v>1871</v>
      </c>
      <c r="I349" s="245" t="s">
        <v>1872</v>
      </c>
      <c r="J349" s="245" t="s">
        <v>1206</v>
      </c>
      <c r="K349" s="245" t="s">
        <v>909</v>
      </c>
      <c r="L349" s="246" t="s">
        <v>50</v>
      </c>
    </row>
    <row r="350" spans="1:12" x14ac:dyDescent="0.25">
      <c r="A350" s="23" t="str">
        <f t="shared" si="30"/>
        <v>PG</v>
      </c>
      <c r="B350" s="25">
        <f t="shared" si="26"/>
        <v>78</v>
      </c>
      <c r="C350" s="1" t="str">
        <f t="shared" si="29"/>
        <v>PG78</v>
      </c>
      <c r="D350" s="20" t="s">
        <v>14</v>
      </c>
      <c r="E350" s="245" t="s">
        <v>1804</v>
      </c>
      <c r="F350" s="245" t="s">
        <v>1801</v>
      </c>
      <c r="G350" s="245" t="s">
        <v>1867</v>
      </c>
      <c r="H350" s="245" t="s">
        <v>1868</v>
      </c>
      <c r="I350" s="245" t="s">
        <v>1869</v>
      </c>
      <c r="J350" s="245" t="s">
        <v>1207</v>
      </c>
      <c r="K350" s="245" t="s">
        <v>911</v>
      </c>
      <c r="L350" s="246" t="s">
        <v>50</v>
      </c>
    </row>
    <row r="351" spans="1:12" x14ac:dyDescent="0.25">
      <c r="A351" s="23" t="str">
        <f t="shared" si="30"/>
        <v>PG</v>
      </c>
      <c r="B351" s="25">
        <f t="shared" si="26"/>
        <v>79</v>
      </c>
      <c r="C351" s="1" t="str">
        <f t="shared" si="29"/>
        <v>PG79</v>
      </c>
      <c r="D351" s="20" t="s">
        <v>14</v>
      </c>
      <c r="E351" s="245" t="s">
        <v>1803</v>
      </c>
      <c r="F351" s="245" t="s">
        <v>1802</v>
      </c>
      <c r="G351" s="245" t="s">
        <v>1864</v>
      </c>
      <c r="H351" s="245" t="s">
        <v>1865</v>
      </c>
      <c r="I351" s="245" t="s">
        <v>1866</v>
      </c>
      <c r="J351" s="245" t="s">
        <v>1208</v>
      </c>
      <c r="K351" s="245" t="s">
        <v>913</v>
      </c>
      <c r="L351" s="246" t="s">
        <v>50</v>
      </c>
    </row>
    <row r="352" spans="1:12" x14ac:dyDescent="0.25">
      <c r="A352" s="23" t="str">
        <f t="shared" si="30"/>
        <v>PG</v>
      </c>
      <c r="B352" s="25">
        <f t="shared" si="26"/>
        <v>80</v>
      </c>
      <c r="C352" s="1" t="str">
        <f t="shared" si="29"/>
        <v>PG80</v>
      </c>
      <c r="D352" s="20" t="s">
        <v>14</v>
      </c>
      <c r="E352" s="245" t="s">
        <v>324</v>
      </c>
      <c r="F352" s="245" t="s">
        <v>325</v>
      </c>
      <c r="G352" s="245" t="s">
        <v>326</v>
      </c>
      <c r="H352" s="245" t="s">
        <v>1862</v>
      </c>
      <c r="I352" s="245" t="s">
        <v>1863</v>
      </c>
      <c r="J352" s="245" t="s">
        <v>1209</v>
      </c>
      <c r="K352" s="245" t="s">
        <v>915</v>
      </c>
      <c r="L352" s="246" t="s">
        <v>50</v>
      </c>
    </row>
    <row r="353" spans="1:12" x14ac:dyDescent="0.25">
      <c r="A353" s="23" t="str">
        <f t="shared" si="30"/>
        <v>PG</v>
      </c>
      <c r="B353" s="25">
        <f t="shared" ref="B353:B362" si="31">B352+1</f>
        <v>81</v>
      </c>
      <c r="C353" s="1" t="str">
        <f t="shared" si="29"/>
        <v>PG81</v>
      </c>
      <c r="D353" s="20" t="s">
        <v>14</v>
      </c>
      <c r="E353" s="245" t="s">
        <v>366</v>
      </c>
      <c r="F353" s="245" t="s">
        <v>367</v>
      </c>
      <c r="G353" s="245" t="s">
        <v>368</v>
      </c>
      <c r="H353" s="245" t="s">
        <v>1860</v>
      </c>
      <c r="I353" s="245" t="s">
        <v>1861</v>
      </c>
      <c r="J353" s="245" t="s">
        <v>369</v>
      </c>
      <c r="K353" s="245" t="s">
        <v>916</v>
      </c>
      <c r="L353" s="246" t="s">
        <v>44</v>
      </c>
    </row>
    <row r="354" spans="1:12" x14ac:dyDescent="0.25">
      <c r="A354" s="23" t="str">
        <f t="shared" si="30"/>
        <v>PG</v>
      </c>
      <c r="B354" s="25">
        <f t="shared" si="31"/>
        <v>82</v>
      </c>
      <c r="C354" s="1" t="str">
        <f t="shared" si="29"/>
        <v>PG82</v>
      </c>
      <c r="D354" s="20" t="s">
        <v>14</v>
      </c>
      <c r="E354" s="245" t="s">
        <v>1759</v>
      </c>
      <c r="F354" s="245" t="s">
        <v>1760</v>
      </c>
      <c r="G354" s="245" t="s">
        <v>1857</v>
      </c>
      <c r="H354" s="245" t="s">
        <v>1858</v>
      </c>
      <c r="I354" s="245" t="s">
        <v>1859</v>
      </c>
      <c r="J354" s="245" t="s">
        <v>348</v>
      </c>
      <c r="K354" s="245" t="s">
        <v>917</v>
      </c>
      <c r="L354" s="246" t="s">
        <v>41</v>
      </c>
    </row>
    <row r="355" spans="1:12" x14ac:dyDescent="0.25">
      <c r="A355" s="23" t="str">
        <f t="shared" si="30"/>
        <v>PG</v>
      </c>
      <c r="B355" s="25">
        <f t="shared" si="31"/>
        <v>83</v>
      </c>
      <c r="C355" s="1" t="str">
        <f t="shared" si="29"/>
        <v>PG83</v>
      </c>
      <c r="D355" s="20" t="s">
        <v>14</v>
      </c>
      <c r="E355" s="245" t="s">
        <v>1758</v>
      </c>
      <c r="F355" s="245" t="s">
        <v>1750</v>
      </c>
      <c r="G355" s="245" t="s">
        <v>1854</v>
      </c>
      <c r="H355" s="245" t="s">
        <v>1855</v>
      </c>
      <c r="I355" s="245" t="s">
        <v>1856</v>
      </c>
      <c r="J355" s="245" t="s">
        <v>355</v>
      </c>
      <c r="K355" s="245" t="s">
        <v>177</v>
      </c>
      <c r="L355" s="246" t="s">
        <v>41</v>
      </c>
    </row>
    <row r="356" spans="1:12" x14ac:dyDescent="0.25">
      <c r="A356" s="23" t="str">
        <f t="shared" si="30"/>
        <v>PG</v>
      </c>
      <c r="B356" s="25">
        <f t="shared" si="31"/>
        <v>84</v>
      </c>
      <c r="C356" s="1" t="str">
        <f t="shared" si="29"/>
        <v>PG84</v>
      </c>
      <c r="D356" s="20" t="s">
        <v>14</v>
      </c>
      <c r="E356" s="245" t="s">
        <v>1757</v>
      </c>
      <c r="F356" s="245" t="s">
        <v>998</v>
      </c>
      <c r="G356" s="245" t="s">
        <v>1851</v>
      </c>
      <c r="H356" s="245" t="s">
        <v>1852</v>
      </c>
      <c r="I356" s="245" t="s">
        <v>1853</v>
      </c>
      <c r="J356" s="245" t="s">
        <v>344</v>
      </c>
      <c r="K356" s="245" t="s">
        <v>918</v>
      </c>
      <c r="L356" s="246" t="s">
        <v>41</v>
      </c>
    </row>
    <row r="357" spans="1:12" x14ac:dyDescent="0.25">
      <c r="A357" s="23" t="str">
        <f t="shared" si="30"/>
        <v>PG</v>
      </c>
      <c r="B357" s="25">
        <f t="shared" si="31"/>
        <v>85</v>
      </c>
      <c r="C357" s="1" t="str">
        <f t="shared" si="29"/>
        <v>PG85</v>
      </c>
      <c r="D357" s="20" t="s">
        <v>14</v>
      </c>
      <c r="E357" s="245" t="s">
        <v>1756</v>
      </c>
      <c r="F357" s="245" t="s">
        <v>1761</v>
      </c>
      <c r="G357" s="245" t="s">
        <v>1848</v>
      </c>
      <c r="H357" s="245" t="s">
        <v>1849</v>
      </c>
      <c r="I357" s="245" t="s">
        <v>1850</v>
      </c>
      <c r="J357" s="245" t="s">
        <v>342</v>
      </c>
      <c r="K357" s="245" t="s">
        <v>919</v>
      </c>
      <c r="L357" s="246" t="s">
        <v>41</v>
      </c>
    </row>
    <row r="358" spans="1:12" x14ac:dyDescent="0.25">
      <c r="A358" s="23" t="str">
        <f t="shared" si="30"/>
        <v>PG</v>
      </c>
      <c r="B358" s="25">
        <f t="shared" si="31"/>
        <v>86</v>
      </c>
      <c r="C358" s="1" t="str">
        <f t="shared" ref="C358:C362" si="32">CONCATENATE(A358,B358)</f>
        <v>PG86</v>
      </c>
      <c r="D358" s="20" t="s">
        <v>14</v>
      </c>
      <c r="E358" s="245" t="s">
        <v>1755</v>
      </c>
      <c r="F358" s="245" t="s">
        <v>1762</v>
      </c>
      <c r="G358" s="245" t="s">
        <v>1845</v>
      </c>
      <c r="H358" s="245" t="s">
        <v>1846</v>
      </c>
      <c r="I358" s="245" t="s">
        <v>1847</v>
      </c>
      <c r="J358" s="245" t="s">
        <v>361</v>
      </c>
      <c r="K358" s="245" t="s">
        <v>920</v>
      </c>
      <c r="L358" s="246" t="s">
        <v>41</v>
      </c>
    </row>
    <row r="359" spans="1:12" x14ac:dyDescent="0.25">
      <c r="A359" s="23" t="str">
        <f t="shared" si="30"/>
        <v>PG</v>
      </c>
      <c r="B359" s="25">
        <f t="shared" si="31"/>
        <v>87</v>
      </c>
      <c r="C359" s="1" t="str">
        <f t="shared" si="32"/>
        <v>PG87</v>
      </c>
      <c r="D359" s="20" t="s">
        <v>14</v>
      </c>
      <c r="E359" s="245" t="s">
        <v>1754</v>
      </c>
      <c r="F359" s="245" t="s">
        <v>1763</v>
      </c>
      <c r="G359" s="245" t="s">
        <v>1842</v>
      </c>
      <c r="H359" s="245" t="s">
        <v>1843</v>
      </c>
      <c r="I359" s="245" t="s">
        <v>1844</v>
      </c>
      <c r="J359" s="245" t="s">
        <v>352</v>
      </c>
      <c r="K359" s="245" t="s">
        <v>921</v>
      </c>
      <c r="L359" s="246" t="s">
        <v>41</v>
      </c>
    </row>
    <row r="360" spans="1:12" x14ac:dyDescent="0.25">
      <c r="A360" s="23" t="str">
        <f t="shared" si="30"/>
        <v>PG</v>
      </c>
      <c r="B360" s="25">
        <f t="shared" si="31"/>
        <v>88</v>
      </c>
      <c r="C360" s="1" t="str">
        <f t="shared" si="32"/>
        <v>PG88</v>
      </c>
      <c r="D360" s="20" t="s">
        <v>14</v>
      </c>
      <c r="E360" s="245" t="s">
        <v>349</v>
      </c>
      <c r="F360" s="245" t="s">
        <v>350</v>
      </c>
      <c r="G360" s="245" t="s">
        <v>351</v>
      </c>
      <c r="H360" s="245" t="s">
        <v>1840</v>
      </c>
      <c r="I360" s="245" t="s">
        <v>1841</v>
      </c>
      <c r="J360" s="245" t="s">
        <v>343</v>
      </c>
      <c r="K360" s="245" t="s">
        <v>922</v>
      </c>
      <c r="L360" s="246" t="s">
        <v>41</v>
      </c>
    </row>
    <row r="361" spans="1:12" x14ac:dyDescent="0.25">
      <c r="A361" s="23" t="str">
        <f t="shared" si="30"/>
        <v>PG</v>
      </c>
      <c r="B361" s="25">
        <f t="shared" si="31"/>
        <v>89</v>
      </c>
      <c r="C361" s="1" t="str">
        <f t="shared" si="32"/>
        <v>PG89</v>
      </c>
      <c r="D361" s="20" t="s">
        <v>14</v>
      </c>
      <c r="E361" s="245" t="s">
        <v>1527</v>
      </c>
      <c r="F361" s="245" t="s">
        <v>1764</v>
      </c>
      <c r="G361" s="245" t="s">
        <v>1839</v>
      </c>
      <c r="H361" s="245" t="s">
        <v>1837</v>
      </c>
      <c r="I361" s="245" t="s">
        <v>1838</v>
      </c>
      <c r="J361" s="245" t="s">
        <v>347</v>
      </c>
      <c r="K361" s="245" t="s">
        <v>923</v>
      </c>
      <c r="L361" s="246" t="s">
        <v>41</v>
      </c>
    </row>
    <row r="362" spans="1:12" x14ac:dyDescent="0.25">
      <c r="A362" s="23" t="str">
        <f t="shared" si="30"/>
        <v>PG</v>
      </c>
      <c r="B362" s="25">
        <f t="shared" si="31"/>
        <v>90</v>
      </c>
      <c r="C362" s="1" t="str">
        <f t="shared" si="32"/>
        <v>PG90</v>
      </c>
      <c r="D362" s="20" t="s">
        <v>14</v>
      </c>
      <c r="E362" s="245" t="s">
        <v>1753</v>
      </c>
      <c r="F362" s="245" t="s">
        <v>128</v>
      </c>
      <c r="G362" s="245" t="s">
        <v>1834</v>
      </c>
      <c r="H362" s="245" t="s">
        <v>1835</v>
      </c>
      <c r="I362" s="245" t="s">
        <v>1836</v>
      </c>
      <c r="J362" s="245" t="s">
        <v>359</v>
      </c>
      <c r="K362" s="245" t="s">
        <v>924</v>
      </c>
      <c r="L362" s="246" t="s">
        <v>41</v>
      </c>
    </row>
  </sheetData>
  <sortState ref="C133:T161">
    <sortCondition ref="L133:L161"/>
    <sortCondition ref="K133:K161"/>
  </sortState>
  <phoneticPr fontId="7" type="noConversion"/>
  <hyperlinks>
    <hyperlink ref="I315" r:id="rId1"/>
    <hyperlink ref="I155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1:BO143"/>
  <sheetViews>
    <sheetView zoomScale="85" zoomScaleNormal="85" workbookViewId="0">
      <pane xSplit="5" ySplit="4" topLeftCell="F5" activePane="bottomRight" state="frozen"/>
      <selection pane="topRight" activeCell="G1" sqref="G1"/>
      <selection pane="bottomLeft" activeCell="A2" sqref="A2"/>
      <selection pane="bottomRight" activeCell="H39" sqref="H39"/>
    </sheetView>
  </sheetViews>
  <sheetFormatPr defaultRowHeight="15" outlineLevelRow="1" outlineLevelCol="1" x14ac:dyDescent="0.25"/>
  <cols>
    <col min="1" max="1" width="9.140625" style="2"/>
    <col min="2" max="2" width="11" style="26" customWidth="1"/>
    <col min="3" max="3" width="10.42578125" style="27" bestFit="1" customWidth="1"/>
    <col min="4" max="4" width="11.42578125" style="26" customWidth="1"/>
    <col min="5" max="5" width="13.85546875" style="2" customWidth="1"/>
    <col min="6" max="6" width="9.28515625" style="174" bestFit="1" customWidth="1"/>
    <col min="7" max="7" width="8.85546875" style="28" customWidth="1" outlineLevel="1"/>
    <col min="8" max="8" width="11.42578125" style="175" bestFit="1" customWidth="1"/>
    <col min="9" max="9" width="13.28515625" style="175" bestFit="1" customWidth="1"/>
    <col min="10" max="10" width="11.7109375" style="175" bestFit="1" customWidth="1"/>
    <col min="11" max="11" width="20.85546875" style="29" customWidth="1"/>
    <col min="12" max="12" width="6.7109375" style="2" hidden="1" customWidth="1" outlineLevel="1"/>
    <col min="13" max="13" width="1.7109375" style="2" customWidth="1" collapsed="1"/>
    <col min="14" max="21" width="2.7109375" style="26" customWidth="1"/>
    <col min="22" max="22" width="2.7109375" style="34" customWidth="1"/>
    <col min="23" max="24" width="1.7109375" style="26" customWidth="1"/>
    <col min="25" max="32" width="2.7109375" style="26" customWidth="1"/>
    <col min="33" max="33" width="2.7109375" style="34" customWidth="1"/>
    <col min="34" max="34" width="2.7109375" style="26" customWidth="1"/>
    <col min="35" max="35" width="2.28515625" style="26" bestFit="1" customWidth="1"/>
    <col min="36" max="36" width="1.7109375" style="26" customWidth="1"/>
    <col min="37" max="44" width="2.7109375" style="26" customWidth="1"/>
    <col min="45" max="45" width="2.7109375" style="34" customWidth="1"/>
    <col min="46" max="46" width="2.7109375" style="26" customWidth="1"/>
    <col min="47" max="47" width="2.28515625" style="26" customWidth="1"/>
    <col min="48" max="48" width="1.7109375" style="26" customWidth="1"/>
    <col min="49" max="56" width="2.7109375" style="26" customWidth="1"/>
    <col min="57" max="57" width="1.7109375" style="2" customWidth="1"/>
    <col min="58" max="58" width="1.7109375" style="26" customWidth="1"/>
    <col min="59" max="59" width="1.7109375" style="2" customWidth="1"/>
    <col min="61" max="61" width="6.140625" style="2" customWidth="1"/>
    <col min="62" max="16384" width="9.140625" style="2"/>
  </cols>
  <sheetData>
    <row r="1" spans="2:61" x14ac:dyDescent="0.25">
      <c r="E1" s="26" t="s">
        <v>390</v>
      </c>
      <c r="N1" s="26" t="s">
        <v>391</v>
      </c>
      <c r="R1" s="30" t="s">
        <v>392</v>
      </c>
      <c r="V1" s="31" t="s">
        <v>393</v>
      </c>
      <c r="AB1" s="32" t="s">
        <v>394</v>
      </c>
      <c r="AG1" s="33" t="s">
        <v>395</v>
      </c>
    </row>
    <row r="2" spans="2:61" x14ac:dyDescent="0.25">
      <c r="E2" s="26" t="s">
        <v>396</v>
      </c>
    </row>
    <row r="3" spans="2:61" x14ac:dyDescent="0.25">
      <c r="B3" s="35" t="s">
        <v>397</v>
      </c>
      <c r="C3" s="35"/>
      <c r="D3" s="35"/>
      <c r="E3" s="35"/>
      <c r="F3" s="36" t="s">
        <v>398</v>
      </c>
      <c r="G3" s="36"/>
      <c r="H3" s="176"/>
      <c r="I3" s="176"/>
      <c r="J3" s="176"/>
      <c r="K3" s="256" t="s">
        <v>399</v>
      </c>
      <c r="N3" s="37" t="s">
        <v>400</v>
      </c>
      <c r="O3" s="38"/>
      <c r="P3" s="38"/>
      <c r="Q3" s="38"/>
      <c r="R3" s="38"/>
      <c r="S3" s="38"/>
      <c r="T3" s="38"/>
      <c r="U3" s="38"/>
      <c r="V3" s="39"/>
      <c r="Y3" s="37" t="s">
        <v>401</v>
      </c>
      <c r="Z3" s="38"/>
      <c r="AA3" s="38"/>
      <c r="AB3" s="38"/>
      <c r="AC3" s="38"/>
      <c r="AD3" s="38"/>
      <c r="AE3" s="38"/>
      <c r="AF3" s="38"/>
      <c r="AG3" s="39"/>
      <c r="AH3" s="38"/>
      <c r="AK3" s="37" t="s">
        <v>402</v>
      </c>
      <c r="AL3" s="38"/>
      <c r="AM3" s="38"/>
      <c r="AN3" s="38"/>
      <c r="AO3" s="38"/>
      <c r="AP3" s="38"/>
      <c r="AQ3" s="38"/>
      <c r="AR3" s="38"/>
      <c r="AS3" s="39"/>
      <c r="AT3" s="38"/>
      <c r="AW3" s="37" t="s">
        <v>403</v>
      </c>
      <c r="AX3" s="38"/>
      <c r="AY3" s="38"/>
      <c r="AZ3" s="38"/>
      <c r="BA3" s="38"/>
      <c r="BB3" s="38"/>
      <c r="BC3" s="38"/>
      <c r="BD3" s="38"/>
      <c r="BE3" s="26"/>
    </row>
    <row r="4" spans="2:61" s="34" customFormat="1" x14ac:dyDescent="0.25">
      <c r="B4" s="40" t="s">
        <v>10</v>
      </c>
      <c r="C4" s="40" t="s">
        <v>404</v>
      </c>
      <c r="D4" s="40" t="s">
        <v>405</v>
      </c>
      <c r="E4" s="40" t="s">
        <v>406</v>
      </c>
      <c r="F4" s="40" t="s">
        <v>574</v>
      </c>
      <c r="G4" s="40" t="s">
        <v>1</v>
      </c>
      <c r="H4" s="40" t="s">
        <v>407</v>
      </c>
      <c r="I4" s="40" t="s">
        <v>408</v>
      </c>
      <c r="J4" s="40" t="s">
        <v>409</v>
      </c>
      <c r="K4" s="257"/>
      <c r="N4" s="41" t="s">
        <v>410</v>
      </c>
      <c r="O4" s="34" t="s">
        <v>411</v>
      </c>
      <c r="P4" s="41" t="s">
        <v>412</v>
      </c>
      <c r="Q4" s="34" t="s">
        <v>413</v>
      </c>
      <c r="R4" s="41" t="s">
        <v>414</v>
      </c>
      <c r="S4" s="34" t="s">
        <v>415</v>
      </c>
      <c r="T4" s="41" t="s">
        <v>416</v>
      </c>
      <c r="U4" s="34" t="s">
        <v>417</v>
      </c>
      <c r="V4" s="41" t="s">
        <v>418</v>
      </c>
      <c r="Y4" s="41" t="s">
        <v>410</v>
      </c>
      <c r="Z4" s="34" t="s">
        <v>411</v>
      </c>
      <c r="AA4" s="41" t="s">
        <v>412</v>
      </c>
      <c r="AB4" s="34" t="s">
        <v>413</v>
      </c>
      <c r="AC4" s="41" t="s">
        <v>414</v>
      </c>
      <c r="AD4" s="34" t="s">
        <v>415</v>
      </c>
      <c r="AE4" s="41" t="s">
        <v>416</v>
      </c>
      <c r="AF4" s="34" t="s">
        <v>417</v>
      </c>
      <c r="AG4" s="41" t="s">
        <v>418</v>
      </c>
      <c r="AH4" s="34" t="s">
        <v>419</v>
      </c>
      <c r="AK4" s="41" t="s">
        <v>410</v>
      </c>
      <c r="AL4" s="34" t="s">
        <v>411</v>
      </c>
      <c r="AM4" s="41" t="s">
        <v>412</v>
      </c>
      <c r="AN4" s="34" t="s">
        <v>413</v>
      </c>
      <c r="AO4" s="41" t="s">
        <v>414</v>
      </c>
      <c r="AP4" s="34" t="s">
        <v>415</v>
      </c>
      <c r="AQ4" s="41" t="s">
        <v>416</v>
      </c>
      <c r="AR4" s="34" t="s">
        <v>417</v>
      </c>
      <c r="AS4" s="41" t="s">
        <v>418</v>
      </c>
      <c r="AT4" s="34" t="s">
        <v>420</v>
      </c>
      <c r="AW4" s="41" t="s">
        <v>410</v>
      </c>
      <c r="AX4" s="34" t="s">
        <v>411</v>
      </c>
      <c r="AY4" s="41" t="s">
        <v>412</v>
      </c>
      <c r="AZ4" s="34" t="s">
        <v>413</v>
      </c>
      <c r="BA4" s="41" t="s">
        <v>414</v>
      </c>
      <c r="BB4" s="34" t="s">
        <v>415</v>
      </c>
      <c r="BC4" s="41" t="s">
        <v>416</v>
      </c>
      <c r="BD4" s="34" t="s">
        <v>417</v>
      </c>
    </row>
    <row r="5" spans="2:61" x14ac:dyDescent="0.25">
      <c r="B5" s="42"/>
      <c r="BH5" s="2"/>
    </row>
    <row r="6" spans="2:61" s="46" customFormat="1" ht="15" customHeight="1" x14ac:dyDescent="0.25">
      <c r="B6" s="296" t="s">
        <v>575</v>
      </c>
      <c r="C6" s="299" t="s">
        <v>576</v>
      </c>
      <c r="D6" s="302" t="s">
        <v>577</v>
      </c>
      <c r="E6" s="179" t="s">
        <v>578</v>
      </c>
      <c r="F6" s="180" t="s">
        <v>579</v>
      </c>
      <c r="G6" s="181">
        <v>1</v>
      </c>
      <c r="H6" s="43" t="str">
        <f>VLOOKUP($G6,'[1]Defense Event Matrix'!$B$8:$BC$110,7,FALSE)</f>
        <v>IT</v>
      </c>
      <c r="I6" s="44" t="str">
        <f>VLOOKUP($G6,'[1]Defense Event Matrix'!$B$8:$BC$110,5,FALSE)</f>
        <v>Bwellington</v>
      </c>
      <c r="J6" s="45" t="str">
        <f>VLOOKUP($G6,'[1]Defense Event Matrix'!$B$8:$BC$110,6,FALSE)</f>
        <v>40.10.60.32</v>
      </c>
      <c r="K6" s="253" t="s">
        <v>580</v>
      </c>
      <c r="L6" s="46" t="s">
        <v>581</v>
      </c>
      <c r="N6" s="47"/>
      <c r="O6" s="47"/>
      <c r="P6" s="48"/>
      <c r="Q6" s="48" t="s">
        <v>582</v>
      </c>
      <c r="R6" s="47"/>
      <c r="S6" s="47"/>
      <c r="T6" s="47"/>
      <c r="U6" s="47"/>
      <c r="V6" s="47"/>
      <c r="W6" s="49"/>
      <c r="X6" s="50"/>
      <c r="Y6" s="47"/>
      <c r="Z6" s="47"/>
      <c r="AA6" s="47"/>
      <c r="AB6" s="47"/>
      <c r="AC6" s="47"/>
      <c r="AD6" s="47"/>
      <c r="AE6" s="48"/>
      <c r="AF6" s="47"/>
      <c r="AG6" s="47"/>
      <c r="AH6" s="47"/>
      <c r="AI6" s="49"/>
      <c r="AJ6" s="50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9"/>
      <c r="AV6" s="50"/>
      <c r="AW6" s="47"/>
      <c r="AX6" s="47"/>
      <c r="AY6" s="47"/>
      <c r="AZ6" s="47"/>
      <c r="BA6" s="47"/>
      <c r="BB6" s="47"/>
      <c r="BC6" s="47"/>
      <c r="BD6" s="47"/>
      <c r="BE6" s="51"/>
      <c r="BF6" s="50"/>
      <c r="BI6" s="182" t="s">
        <v>583</v>
      </c>
    </row>
    <row r="7" spans="2:61" s="46" customFormat="1" ht="15" customHeight="1" x14ac:dyDescent="0.25">
      <c r="B7" s="297"/>
      <c r="C7" s="300"/>
      <c r="D7" s="303"/>
      <c r="F7" s="185" t="s">
        <v>584</v>
      </c>
      <c r="G7" s="186">
        <v>2</v>
      </c>
      <c r="H7" s="52" t="str">
        <f>VLOOKUP($G7,'[1]Defense Event Matrix'!$B$8:$BC$110,7,FALSE)</f>
        <v>IT</v>
      </c>
      <c r="I7" s="53" t="str">
        <f>VLOOKUP($G7,'[1]Defense Event Matrix'!$B$8:$BC$110,5,FALSE)</f>
        <v>Lwaldschmidt</v>
      </c>
      <c r="J7" s="54" t="str">
        <f>VLOOKUP($G7,'[1]Defense Event Matrix'!$B$8:$BC$110,6,FALSE)</f>
        <v>60.20.60.33</v>
      </c>
      <c r="K7" s="254"/>
      <c r="N7" s="55"/>
      <c r="O7" s="49"/>
      <c r="P7" s="56"/>
      <c r="Q7" s="57" t="s">
        <v>582</v>
      </c>
      <c r="R7" s="55"/>
      <c r="S7" s="49"/>
      <c r="T7" s="55"/>
      <c r="U7" s="49"/>
      <c r="V7" s="55"/>
      <c r="W7" s="49"/>
      <c r="X7" s="50"/>
      <c r="Y7" s="55"/>
      <c r="Z7" s="49"/>
      <c r="AA7" s="55"/>
      <c r="AB7" s="49"/>
      <c r="AC7" s="55"/>
      <c r="AD7" s="49"/>
      <c r="AE7" s="56"/>
      <c r="AF7" s="49"/>
      <c r="AG7" s="55"/>
      <c r="AH7" s="49"/>
      <c r="AI7" s="49"/>
      <c r="AJ7" s="50"/>
      <c r="AK7" s="55"/>
      <c r="AL7" s="49"/>
      <c r="AM7" s="55"/>
      <c r="AN7" s="49"/>
      <c r="AO7" s="55"/>
      <c r="AP7" s="49"/>
      <c r="AQ7" s="55"/>
      <c r="AR7" s="49"/>
      <c r="AS7" s="55"/>
      <c r="AT7" s="49"/>
      <c r="AU7" s="49"/>
      <c r="AV7" s="50"/>
      <c r="AW7" s="55"/>
      <c r="AX7" s="49"/>
      <c r="AY7" s="55"/>
      <c r="AZ7" s="49"/>
      <c r="BA7" s="55"/>
      <c r="BB7" s="49"/>
      <c r="BC7" s="55"/>
      <c r="BD7" s="49"/>
      <c r="BE7" s="51"/>
      <c r="BF7" s="50"/>
      <c r="BI7" s="182"/>
    </row>
    <row r="8" spans="2:61" s="46" customFormat="1" ht="15" customHeight="1" x14ac:dyDescent="0.25">
      <c r="B8" s="297"/>
      <c r="C8" s="300"/>
      <c r="D8" s="303"/>
      <c r="F8" s="187" t="s">
        <v>585</v>
      </c>
      <c r="G8" s="186">
        <v>3</v>
      </c>
      <c r="H8" s="52" t="str">
        <f>VLOOKUP($G8,'[1]Defense Event Matrix'!$B$8:$BC$110,7,FALSE)</f>
        <v>IT</v>
      </c>
      <c r="I8" s="53" t="str">
        <f>VLOOKUP($G8,'[1]Defense Event Matrix'!$B$8:$BC$110,5,FALSE)</f>
        <v>Ggreeley</v>
      </c>
      <c r="J8" s="54" t="str">
        <f>VLOOKUP($G8,'[1]Defense Event Matrix'!$B$8:$BC$110,6,FALSE)</f>
        <v>80.40.60.35</v>
      </c>
      <c r="K8" s="254"/>
      <c r="N8" s="47"/>
      <c r="O8" s="47"/>
      <c r="P8" s="48"/>
      <c r="Q8" s="48" t="s">
        <v>582</v>
      </c>
      <c r="R8" s="47"/>
      <c r="S8" s="47"/>
      <c r="T8" s="47"/>
      <c r="U8" s="47"/>
      <c r="V8" s="47"/>
      <c r="W8" s="49"/>
      <c r="X8" s="50"/>
      <c r="Y8" s="47"/>
      <c r="Z8" s="47"/>
      <c r="AA8" s="47"/>
      <c r="AB8" s="47"/>
      <c r="AC8" s="47"/>
      <c r="AD8" s="47"/>
      <c r="AE8" s="48"/>
      <c r="AF8" s="47"/>
      <c r="AG8" s="47"/>
      <c r="AH8" s="47"/>
      <c r="AI8" s="49"/>
      <c r="AJ8" s="50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9"/>
      <c r="AV8" s="50"/>
      <c r="AW8" s="47"/>
      <c r="AX8" s="47"/>
      <c r="AY8" s="47"/>
      <c r="AZ8" s="47"/>
      <c r="BA8" s="47"/>
      <c r="BB8" s="47"/>
      <c r="BC8" s="47"/>
      <c r="BD8" s="47"/>
      <c r="BE8" s="51"/>
      <c r="BF8" s="50"/>
      <c r="BI8" s="182"/>
    </row>
    <row r="9" spans="2:61" s="46" customFormat="1" ht="15" customHeight="1" x14ac:dyDescent="0.25">
      <c r="B9" s="297"/>
      <c r="C9" s="300"/>
      <c r="D9" s="303"/>
      <c r="F9" s="188" t="s">
        <v>586</v>
      </c>
      <c r="G9" s="189">
        <v>4</v>
      </c>
      <c r="H9" s="58" t="str">
        <f>VLOOKUP($G9,'[1]Defense Event Matrix'!$B$8:$BC$110,7,FALSE)</f>
        <v>IT</v>
      </c>
      <c r="I9" s="59" t="str">
        <f>VLOOKUP($G9,'[1]Defense Event Matrix'!$B$8:$BC$110,5,FALSE)</f>
        <v>Hmorgan</v>
      </c>
      <c r="J9" s="60" t="str">
        <f>VLOOKUP($G9,'[1]Defense Event Matrix'!$B$8:$BC$110,6,FALSE)</f>
        <v>100.50.60.38</v>
      </c>
      <c r="K9" s="255"/>
      <c r="N9" s="55"/>
      <c r="O9" s="49"/>
      <c r="P9" s="56"/>
      <c r="Q9" s="57" t="s">
        <v>582</v>
      </c>
      <c r="R9" s="55"/>
      <c r="S9" s="49"/>
      <c r="T9" s="55"/>
      <c r="U9" s="49"/>
      <c r="V9" s="55"/>
      <c r="W9" s="49"/>
      <c r="X9" s="50"/>
      <c r="Y9" s="55"/>
      <c r="Z9" s="49"/>
      <c r="AA9" s="55"/>
      <c r="AB9" s="49"/>
      <c r="AC9" s="55"/>
      <c r="AD9" s="49"/>
      <c r="AE9" s="56"/>
      <c r="AF9" s="49"/>
      <c r="AG9" s="55"/>
      <c r="AH9" s="49"/>
      <c r="AI9" s="49"/>
      <c r="AJ9" s="50"/>
      <c r="AK9" s="55"/>
      <c r="AL9" s="49"/>
      <c r="AM9" s="55"/>
      <c r="AN9" s="49"/>
      <c r="AO9" s="55"/>
      <c r="AP9" s="49"/>
      <c r="AQ9" s="55"/>
      <c r="AR9" s="49"/>
      <c r="AS9" s="55"/>
      <c r="AT9" s="49"/>
      <c r="AU9" s="49"/>
      <c r="AV9" s="50"/>
      <c r="AW9" s="55"/>
      <c r="AX9" s="49"/>
      <c r="AY9" s="55"/>
      <c r="AZ9" s="49"/>
      <c r="BA9" s="55"/>
      <c r="BB9" s="49"/>
      <c r="BC9" s="55"/>
      <c r="BD9" s="49"/>
      <c r="BE9" s="51"/>
      <c r="BF9" s="50"/>
      <c r="BI9" s="182"/>
    </row>
    <row r="10" spans="2:61" s="46" customFormat="1" ht="15" customHeight="1" x14ac:dyDescent="0.25">
      <c r="B10" s="297"/>
      <c r="C10" s="300"/>
      <c r="D10" s="303"/>
      <c r="E10" s="305" t="s">
        <v>587</v>
      </c>
      <c r="F10" s="180" t="s">
        <v>579</v>
      </c>
      <c r="G10" s="190">
        <v>88</v>
      </c>
      <c r="H10" s="191" t="str">
        <f>VLOOKUP($G10,'[1]Defense Event Matrix'!$B$8:$BC$110,7,FALSE)</f>
        <v>Web Admin</v>
      </c>
      <c r="I10" s="191" t="str">
        <f>VLOOKUP($G10,'[1]Defense Event Matrix'!$B$8:$BC$110,5,FALSE)</f>
        <v>Skalashnikov</v>
      </c>
      <c r="J10" s="191" t="str">
        <f>VLOOKUP($G10,'[1]Defense Event Matrix'!$B$8:$BC$110,6,FALSE)</f>
        <v>40.10.80.36</v>
      </c>
      <c r="K10" s="258" t="s">
        <v>588</v>
      </c>
      <c r="L10" s="182" t="s">
        <v>589</v>
      </c>
      <c r="N10" s="47"/>
      <c r="O10" s="47"/>
      <c r="P10" s="47"/>
      <c r="Q10" s="47"/>
      <c r="R10" s="47"/>
      <c r="S10" s="47"/>
      <c r="T10" s="47"/>
      <c r="U10" s="61" t="s">
        <v>582</v>
      </c>
      <c r="V10" s="149"/>
      <c r="W10" s="49"/>
      <c r="X10" s="50"/>
      <c r="Y10" s="47"/>
      <c r="Z10" s="47"/>
      <c r="AA10" s="47"/>
      <c r="AB10" s="47"/>
      <c r="AC10" s="47"/>
      <c r="AD10" s="47"/>
      <c r="AE10" s="48"/>
      <c r="AF10" s="47"/>
      <c r="AG10" s="47"/>
      <c r="AH10" s="47"/>
      <c r="AI10" s="49"/>
      <c r="AJ10" s="50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9"/>
      <c r="AV10" s="50"/>
      <c r="AW10" s="47"/>
      <c r="AX10" s="47"/>
      <c r="AY10" s="47"/>
      <c r="AZ10" s="47"/>
      <c r="BA10" s="47"/>
      <c r="BB10" s="47"/>
      <c r="BC10" s="47"/>
      <c r="BD10" s="47"/>
      <c r="BE10" s="51"/>
      <c r="BF10" s="50"/>
      <c r="BI10" s="182" t="s">
        <v>583</v>
      </c>
    </row>
    <row r="11" spans="2:61" s="46" customFormat="1" ht="15" customHeight="1" x14ac:dyDescent="0.25">
      <c r="B11" s="297"/>
      <c r="C11" s="300"/>
      <c r="D11" s="303"/>
      <c r="E11" s="306"/>
      <c r="F11" s="185" t="s">
        <v>584</v>
      </c>
      <c r="G11" s="192">
        <v>89</v>
      </c>
      <c r="H11" s="44" t="str">
        <f>VLOOKUP($G11,'[1]Defense Event Matrix'!$B$8:$BC$110,7,FALSE)</f>
        <v>Web Admin</v>
      </c>
      <c r="I11" s="44" t="str">
        <f>VLOOKUP($G11,'[1]Defense Event Matrix'!$B$8:$BC$110,5,FALSE)</f>
        <v>Skalashnikov</v>
      </c>
      <c r="J11" s="44" t="str">
        <f>VLOOKUP($G11,'[1]Defense Event Matrix'!$B$8:$BC$110,6,FALSE)</f>
        <v>60.20.80.33</v>
      </c>
      <c r="K11" s="259"/>
      <c r="L11" s="182"/>
      <c r="N11" s="55"/>
      <c r="O11" s="49"/>
      <c r="P11" s="55"/>
      <c r="Q11" s="49"/>
      <c r="R11" s="55"/>
      <c r="S11" s="49"/>
      <c r="T11" s="55"/>
      <c r="U11" s="62" t="s">
        <v>582</v>
      </c>
      <c r="V11" s="55"/>
      <c r="W11" s="49"/>
      <c r="X11" s="50"/>
      <c r="Y11" s="55"/>
      <c r="Z11" s="49"/>
      <c r="AA11" s="55"/>
      <c r="AB11" s="49"/>
      <c r="AC11" s="55"/>
      <c r="AD11" s="49"/>
      <c r="AE11" s="56"/>
      <c r="AF11" s="49"/>
      <c r="AG11" s="55"/>
      <c r="AH11" s="49"/>
      <c r="AI11" s="49"/>
      <c r="AJ11" s="50"/>
      <c r="AK11" s="55"/>
      <c r="AL11" s="49"/>
      <c r="AM11" s="55"/>
      <c r="AN11" s="49"/>
      <c r="AO11" s="55"/>
      <c r="AP11" s="49"/>
      <c r="AQ11" s="55"/>
      <c r="AR11" s="49"/>
      <c r="AS11" s="55"/>
      <c r="AT11" s="49"/>
      <c r="AU11" s="49"/>
      <c r="AV11" s="50"/>
      <c r="AW11" s="55"/>
      <c r="AX11" s="49"/>
      <c r="AY11" s="55"/>
      <c r="AZ11" s="49"/>
      <c r="BA11" s="55"/>
      <c r="BB11" s="49"/>
      <c r="BC11" s="55"/>
      <c r="BD11" s="49"/>
      <c r="BE11" s="51"/>
      <c r="BF11" s="50"/>
      <c r="BI11" s="182"/>
    </row>
    <row r="12" spans="2:61" s="46" customFormat="1" ht="15" customHeight="1" x14ac:dyDescent="0.25">
      <c r="B12" s="297"/>
      <c r="C12" s="300"/>
      <c r="D12" s="303"/>
      <c r="E12" s="306"/>
      <c r="F12" s="187" t="s">
        <v>585</v>
      </c>
      <c r="G12" s="192">
        <v>90</v>
      </c>
      <c r="H12" s="44" t="str">
        <f>VLOOKUP($G12,'[1]Defense Event Matrix'!$B$8:$BC$110,7,FALSE)</f>
        <v>Web Admin</v>
      </c>
      <c r="I12" s="44" t="str">
        <f>VLOOKUP($G12,'[1]Defense Event Matrix'!$B$8:$BC$110,5,FALSE)</f>
        <v>Tkalashnikov</v>
      </c>
      <c r="J12" s="44" t="str">
        <f>VLOOKUP($G12,'[1]Defense Event Matrix'!$B$8:$BC$110,6,FALSE)</f>
        <v>80.40.80.32</v>
      </c>
      <c r="K12" s="259"/>
      <c r="L12" s="182"/>
      <c r="N12" s="47"/>
      <c r="O12" s="47"/>
      <c r="P12" s="47"/>
      <c r="Q12" s="47"/>
      <c r="R12" s="47"/>
      <c r="S12" s="47"/>
      <c r="T12" s="47"/>
      <c r="U12" s="61" t="s">
        <v>582</v>
      </c>
      <c r="V12" s="149"/>
      <c r="W12" s="49"/>
      <c r="X12" s="50"/>
      <c r="Y12" s="47"/>
      <c r="Z12" s="47"/>
      <c r="AA12" s="47"/>
      <c r="AB12" s="47"/>
      <c r="AC12" s="47"/>
      <c r="AD12" s="47"/>
      <c r="AE12" s="48"/>
      <c r="AF12" s="47"/>
      <c r="AG12" s="47"/>
      <c r="AH12" s="47"/>
      <c r="AI12" s="49"/>
      <c r="AJ12" s="50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9"/>
      <c r="AV12" s="50"/>
      <c r="AW12" s="47"/>
      <c r="AX12" s="47"/>
      <c r="AY12" s="47"/>
      <c r="AZ12" s="47"/>
      <c r="BA12" s="47"/>
      <c r="BB12" s="47"/>
      <c r="BC12" s="47"/>
      <c r="BD12" s="47"/>
      <c r="BE12" s="51"/>
      <c r="BF12" s="50"/>
      <c r="BI12" s="182"/>
    </row>
    <row r="13" spans="2:61" s="46" customFormat="1" ht="15" customHeight="1" x14ac:dyDescent="0.25">
      <c r="B13" s="297"/>
      <c r="C13" s="300"/>
      <c r="D13" s="303"/>
      <c r="E13" s="307"/>
      <c r="F13" s="188" t="s">
        <v>586</v>
      </c>
      <c r="G13" s="192">
        <v>91</v>
      </c>
      <c r="H13" s="44" t="str">
        <f>VLOOKUP($G13,'[1]Defense Event Matrix'!$B$8:$BC$110,7,FALSE)</f>
        <v>Web Admin</v>
      </c>
      <c r="I13" s="44" t="str">
        <f>VLOOKUP($G13,'[1]Defense Event Matrix'!$B$8:$BC$110,5,FALSE)</f>
        <v>Mkalashnikov</v>
      </c>
      <c r="J13" s="44" t="str">
        <f>VLOOKUP($G13,'[1]Defense Event Matrix'!$B$8:$BC$110,6,FALSE)</f>
        <v>100.50.80.39</v>
      </c>
      <c r="K13" s="273"/>
      <c r="L13" s="182"/>
      <c r="N13" s="55"/>
      <c r="O13" s="49"/>
      <c r="P13" s="55"/>
      <c r="Q13" s="49"/>
      <c r="R13" s="55"/>
      <c r="S13" s="49"/>
      <c r="T13" s="55"/>
      <c r="U13" s="62" t="s">
        <v>582</v>
      </c>
      <c r="V13" s="55"/>
      <c r="W13" s="49"/>
      <c r="X13" s="50"/>
      <c r="Y13" s="55"/>
      <c r="Z13" s="49"/>
      <c r="AA13" s="55"/>
      <c r="AB13" s="49"/>
      <c r="AC13" s="55"/>
      <c r="AD13" s="49"/>
      <c r="AE13" s="56"/>
      <c r="AF13" s="49"/>
      <c r="AG13" s="55"/>
      <c r="AH13" s="49"/>
      <c r="AI13" s="49"/>
      <c r="AJ13" s="50"/>
      <c r="AK13" s="55"/>
      <c r="AL13" s="49"/>
      <c r="AM13" s="55"/>
      <c r="AN13" s="49"/>
      <c r="AO13" s="55"/>
      <c r="AP13" s="49"/>
      <c r="AQ13" s="55"/>
      <c r="AR13" s="49"/>
      <c r="AS13" s="55"/>
      <c r="AT13" s="49"/>
      <c r="AU13" s="49"/>
      <c r="AV13" s="50"/>
      <c r="AW13" s="55"/>
      <c r="AX13" s="49"/>
      <c r="AY13" s="55"/>
      <c r="AZ13" s="49"/>
      <c r="BA13" s="55"/>
      <c r="BB13" s="49"/>
      <c r="BC13" s="55"/>
      <c r="BD13" s="49"/>
      <c r="BE13" s="51"/>
      <c r="BF13" s="50"/>
      <c r="BI13" s="182"/>
    </row>
    <row r="14" spans="2:61" s="46" customFormat="1" ht="15" customHeight="1" x14ac:dyDescent="0.25">
      <c r="B14" s="297"/>
      <c r="C14" s="300"/>
      <c r="D14" s="303"/>
      <c r="E14" s="193" t="s">
        <v>590</v>
      </c>
      <c r="F14" s="194" t="s">
        <v>579</v>
      </c>
      <c r="G14" s="192"/>
      <c r="H14" s="308" t="s">
        <v>591</v>
      </c>
      <c r="I14" s="309"/>
      <c r="J14" s="310"/>
      <c r="K14" s="258" t="s">
        <v>592</v>
      </c>
      <c r="L14" s="182" t="s">
        <v>593</v>
      </c>
      <c r="N14" s="47"/>
      <c r="O14" s="47"/>
      <c r="P14" s="47"/>
      <c r="Q14" s="47"/>
      <c r="R14" s="47"/>
      <c r="S14" s="47"/>
      <c r="T14" s="47"/>
      <c r="U14" s="47"/>
      <c r="V14" s="149" t="s">
        <v>582</v>
      </c>
      <c r="W14" s="49"/>
      <c r="X14" s="50"/>
      <c r="Y14" s="47"/>
      <c r="Z14" s="47"/>
      <c r="AA14" s="47"/>
      <c r="AB14" s="47"/>
      <c r="AC14" s="47"/>
      <c r="AD14" s="47"/>
      <c r="AE14" s="48"/>
      <c r="AF14" s="47"/>
      <c r="AG14" s="47"/>
      <c r="AH14" s="47"/>
      <c r="AI14" s="49"/>
      <c r="AJ14" s="50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9"/>
      <c r="AV14" s="50"/>
      <c r="AW14" s="47"/>
      <c r="AX14" s="47"/>
      <c r="AY14" s="47"/>
      <c r="AZ14" s="47"/>
      <c r="BA14" s="47"/>
      <c r="BB14" s="47"/>
      <c r="BC14" s="47"/>
      <c r="BD14" s="47"/>
      <c r="BE14" s="51"/>
      <c r="BF14" s="50"/>
      <c r="BI14" s="182"/>
    </row>
    <row r="15" spans="2:61" s="46" customFormat="1" ht="15" customHeight="1" x14ac:dyDescent="0.25">
      <c r="B15" s="297"/>
      <c r="C15" s="300"/>
      <c r="D15" s="303"/>
      <c r="E15" s="182" t="s">
        <v>594</v>
      </c>
      <c r="F15" s="185" t="s">
        <v>584</v>
      </c>
      <c r="G15" s="195"/>
      <c r="H15" s="311"/>
      <c r="I15" s="312"/>
      <c r="J15" s="313"/>
      <c r="K15" s="259"/>
      <c r="L15" s="182"/>
      <c r="N15" s="55"/>
      <c r="O15" s="49"/>
      <c r="P15" s="55"/>
      <c r="Q15" s="49"/>
      <c r="R15" s="55"/>
      <c r="S15" s="49"/>
      <c r="T15" s="55"/>
      <c r="U15" s="49"/>
      <c r="V15" s="150" t="s">
        <v>582</v>
      </c>
      <c r="W15" s="49"/>
      <c r="X15" s="50"/>
      <c r="Y15" s="55"/>
      <c r="Z15" s="49"/>
      <c r="AA15" s="55"/>
      <c r="AB15" s="49"/>
      <c r="AC15" s="55"/>
      <c r="AD15" s="49"/>
      <c r="AE15" s="56"/>
      <c r="AF15" s="49"/>
      <c r="AG15" s="55"/>
      <c r="AH15" s="49"/>
      <c r="AI15" s="49"/>
      <c r="AJ15" s="50"/>
      <c r="AK15" s="55"/>
      <c r="AL15" s="49"/>
      <c r="AM15" s="55"/>
      <c r="AN15" s="49"/>
      <c r="AO15" s="55"/>
      <c r="AP15" s="49"/>
      <c r="AQ15" s="55"/>
      <c r="AR15" s="49"/>
      <c r="AS15" s="55"/>
      <c r="AT15" s="49"/>
      <c r="AU15" s="49"/>
      <c r="AV15" s="50"/>
      <c r="AW15" s="55"/>
      <c r="AX15" s="49"/>
      <c r="AY15" s="55"/>
      <c r="AZ15" s="49"/>
      <c r="BA15" s="55"/>
      <c r="BB15" s="49"/>
      <c r="BC15" s="55"/>
      <c r="BD15" s="49"/>
      <c r="BE15" s="51"/>
      <c r="BF15" s="50"/>
      <c r="BI15" s="182"/>
    </row>
    <row r="16" spans="2:61" s="46" customFormat="1" ht="15" customHeight="1" x14ac:dyDescent="0.25">
      <c r="B16" s="297"/>
      <c r="C16" s="300"/>
      <c r="D16" s="303"/>
      <c r="E16" s="193" t="s">
        <v>595</v>
      </c>
      <c r="F16" s="196" t="s">
        <v>585</v>
      </c>
      <c r="G16" s="195"/>
      <c r="H16" s="311"/>
      <c r="I16" s="312"/>
      <c r="J16" s="313"/>
      <c r="K16" s="259"/>
      <c r="L16" s="182"/>
      <c r="N16" s="47"/>
      <c r="O16" s="47"/>
      <c r="P16" s="47"/>
      <c r="Q16" s="47"/>
      <c r="R16" s="47"/>
      <c r="S16" s="47"/>
      <c r="T16" s="47"/>
      <c r="U16" s="47"/>
      <c r="V16" s="149" t="s">
        <v>582</v>
      </c>
      <c r="W16" s="49"/>
      <c r="X16" s="50"/>
      <c r="Y16" s="47"/>
      <c r="Z16" s="47"/>
      <c r="AA16" s="47"/>
      <c r="AB16" s="47"/>
      <c r="AC16" s="47"/>
      <c r="AD16" s="47"/>
      <c r="AE16" s="48"/>
      <c r="AF16" s="47"/>
      <c r="AG16" s="47"/>
      <c r="AH16" s="47"/>
      <c r="AI16" s="49"/>
      <c r="AJ16" s="50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9"/>
      <c r="AV16" s="50"/>
      <c r="AW16" s="47"/>
      <c r="AX16" s="47"/>
      <c r="AY16" s="47"/>
      <c r="AZ16" s="47"/>
      <c r="BA16" s="47"/>
      <c r="BB16" s="47"/>
      <c r="BC16" s="47"/>
      <c r="BD16" s="47"/>
      <c r="BE16" s="51"/>
      <c r="BF16" s="50"/>
      <c r="BI16" s="182"/>
    </row>
    <row r="17" spans="2:61" s="46" customFormat="1" ht="15" customHeight="1" x14ac:dyDescent="0.25">
      <c r="B17" s="297"/>
      <c r="C17" s="300"/>
      <c r="D17" s="304"/>
      <c r="E17" s="182" t="s">
        <v>596</v>
      </c>
      <c r="F17" s="188" t="s">
        <v>586</v>
      </c>
      <c r="G17" s="198"/>
      <c r="H17" s="314"/>
      <c r="I17" s="315"/>
      <c r="J17" s="316"/>
      <c r="K17" s="273"/>
      <c r="L17" s="182"/>
      <c r="N17" s="55"/>
      <c r="O17" s="49"/>
      <c r="P17" s="55"/>
      <c r="Q17" s="49"/>
      <c r="R17" s="55"/>
      <c r="S17" s="49"/>
      <c r="T17" s="55"/>
      <c r="U17" s="49"/>
      <c r="V17" s="150" t="s">
        <v>582</v>
      </c>
      <c r="W17" s="49"/>
      <c r="X17" s="50"/>
      <c r="Y17" s="55"/>
      <c r="Z17" s="49"/>
      <c r="AA17" s="55"/>
      <c r="AB17" s="49"/>
      <c r="AC17" s="55"/>
      <c r="AD17" s="49"/>
      <c r="AE17" s="56"/>
      <c r="AF17" s="49"/>
      <c r="AG17" s="55"/>
      <c r="AH17" s="49"/>
      <c r="AI17" s="49"/>
      <c r="AJ17" s="50"/>
      <c r="AK17" s="55"/>
      <c r="AL17" s="49"/>
      <c r="AM17" s="55"/>
      <c r="AN17" s="49"/>
      <c r="AO17" s="55"/>
      <c r="AP17" s="49"/>
      <c r="AQ17" s="55"/>
      <c r="AR17" s="49"/>
      <c r="AS17" s="55"/>
      <c r="AT17" s="49"/>
      <c r="AU17" s="49"/>
      <c r="AV17" s="50"/>
      <c r="AW17" s="55"/>
      <c r="AX17" s="49"/>
      <c r="AY17" s="55"/>
      <c r="AZ17" s="49"/>
      <c r="BA17" s="55"/>
      <c r="BB17" s="49"/>
      <c r="BC17" s="55"/>
      <c r="BD17" s="49"/>
      <c r="BE17" s="51"/>
      <c r="BF17" s="50"/>
      <c r="BI17" s="182"/>
    </row>
    <row r="18" spans="2:61" s="46" customFormat="1" ht="15" customHeight="1" x14ac:dyDescent="0.25">
      <c r="B18" s="297"/>
      <c r="C18" s="300"/>
      <c r="D18" s="302" t="s">
        <v>597</v>
      </c>
      <c r="E18" s="193" t="s">
        <v>598</v>
      </c>
      <c r="F18" s="194" t="s">
        <v>579</v>
      </c>
      <c r="G18" s="192">
        <v>84</v>
      </c>
      <c r="H18" s="44" t="str">
        <f>VLOOKUP($G18,'[1]Defense Event Matrix'!$B$8:$BC$110,7,FALSE)</f>
        <v>IT</v>
      </c>
      <c r="I18" s="44" t="str">
        <f>VLOOKUP($G18,'[1]Defense Event Matrix'!$B$8:$BC$110,5,FALSE)</f>
        <v>Rburg</v>
      </c>
      <c r="J18" s="44" t="str">
        <f>VLOOKUP($G18,'[1]Defense Event Matrix'!$B$8:$BC$110,6,FALSE)</f>
        <v>40.10.60.34</v>
      </c>
      <c r="K18" s="258" t="s">
        <v>599</v>
      </c>
      <c r="L18" s="182" t="s">
        <v>600</v>
      </c>
      <c r="N18" s="47"/>
      <c r="O18" s="47"/>
      <c r="P18" s="47"/>
      <c r="Q18" s="47"/>
      <c r="R18" s="47"/>
      <c r="S18" s="47"/>
      <c r="T18" s="47"/>
      <c r="U18" s="47"/>
      <c r="V18" s="47"/>
      <c r="W18" s="49"/>
      <c r="X18" s="50"/>
      <c r="Y18" s="47"/>
      <c r="Z18" s="47"/>
      <c r="AA18" s="47"/>
      <c r="AB18" s="47"/>
      <c r="AC18" s="47"/>
      <c r="AD18" s="47"/>
      <c r="AE18" s="48"/>
      <c r="AF18" s="47"/>
      <c r="AG18" s="47"/>
      <c r="AH18" s="47"/>
      <c r="AI18" s="49"/>
      <c r="AJ18" s="50"/>
      <c r="AK18" s="47"/>
      <c r="AL18" s="47"/>
      <c r="AM18" s="61" t="s">
        <v>582</v>
      </c>
      <c r="AN18" s="61" t="s">
        <v>582</v>
      </c>
      <c r="AO18" s="61"/>
      <c r="AP18" s="61"/>
      <c r="AQ18" s="47"/>
      <c r="AR18" s="47"/>
      <c r="AS18" s="47"/>
      <c r="AT18" s="47"/>
      <c r="AU18" s="49"/>
      <c r="AV18" s="50"/>
      <c r="AW18" s="47"/>
      <c r="AX18" s="47"/>
      <c r="AY18" s="47"/>
      <c r="AZ18" s="47"/>
      <c r="BA18" s="47"/>
      <c r="BB18" s="47"/>
      <c r="BC18" s="47"/>
      <c r="BD18" s="47"/>
      <c r="BE18" s="51"/>
      <c r="BF18" s="50"/>
      <c r="BI18" s="182"/>
    </row>
    <row r="19" spans="2:61" s="46" customFormat="1" ht="15" customHeight="1" x14ac:dyDescent="0.25">
      <c r="B19" s="297"/>
      <c r="C19" s="300"/>
      <c r="D19" s="303"/>
      <c r="E19" s="182" t="s">
        <v>601</v>
      </c>
      <c r="F19" s="185" t="s">
        <v>584</v>
      </c>
      <c r="G19" s="195">
        <v>85</v>
      </c>
      <c r="H19" s="53" t="str">
        <f>VLOOKUP($G19,'[1]Defense Event Matrix'!$B$8:$BC$110,7,FALSE)</f>
        <v>IT</v>
      </c>
      <c r="I19" s="53" t="str">
        <f>VLOOKUP($G19,'[1]Defense Event Matrix'!$B$8:$BC$110,5,FALSE)</f>
        <v>Hberlin</v>
      </c>
      <c r="J19" s="53" t="str">
        <f>VLOOKUP($G19,'[1]Defense Event Matrix'!$B$8:$BC$110,6,FALSE)</f>
        <v>60.20.60.35</v>
      </c>
      <c r="K19" s="259"/>
      <c r="L19" s="182"/>
      <c r="N19" s="55"/>
      <c r="O19" s="49"/>
      <c r="P19" s="55"/>
      <c r="Q19" s="49"/>
      <c r="R19" s="55"/>
      <c r="S19" s="49"/>
      <c r="T19" s="55"/>
      <c r="U19" s="49"/>
      <c r="V19" s="55"/>
      <c r="W19" s="49"/>
      <c r="X19" s="50"/>
      <c r="Y19" s="55"/>
      <c r="Z19" s="49"/>
      <c r="AA19" s="55"/>
      <c r="AB19" s="49"/>
      <c r="AC19" s="55"/>
      <c r="AD19" s="49"/>
      <c r="AE19" s="56"/>
      <c r="AF19" s="49"/>
      <c r="AG19" s="55"/>
      <c r="AH19" s="49"/>
      <c r="AI19" s="49"/>
      <c r="AJ19" s="50"/>
      <c r="AK19" s="55"/>
      <c r="AL19" s="49"/>
      <c r="AM19" s="63" t="s">
        <v>582</v>
      </c>
      <c r="AN19" s="62" t="s">
        <v>582</v>
      </c>
      <c r="AO19" s="63"/>
      <c r="AP19" s="62"/>
      <c r="AQ19" s="55"/>
      <c r="AR19" s="49"/>
      <c r="AS19" s="55"/>
      <c r="AT19" s="49"/>
      <c r="AU19" s="49"/>
      <c r="AV19" s="50"/>
      <c r="AW19" s="55"/>
      <c r="AX19" s="49"/>
      <c r="AY19" s="55"/>
      <c r="AZ19" s="49"/>
      <c r="BA19" s="55"/>
      <c r="BB19" s="49"/>
      <c r="BC19" s="55"/>
      <c r="BD19" s="49"/>
      <c r="BE19" s="51"/>
      <c r="BF19" s="50"/>
      <c r="BI19" s="182"/>
    </row>
    <row r="20" spans="2:61" s="46" customFormat="1" ht="15" customHeight="1" x14ac:dyDescent="0.25">
      <c r="B20" s="297"/>
      <c r="C20" s="300"/>
      <c r="D20" s="303"/>
      <c r="E20" s="193" t="s">
        <v>602</v>
      </c>
      <c r="F20" s="196" t="s">
        <v>585</v>
      </c>
      <c r="G20" s="195">
        <v>86</v>
      </c>
      <c r="H20" s="53" t="str">
        <f>VLOOKUP($G20,'[1]Defense Event Matrix'!$B$8:$BC$110,7,FALSE)</f>
        <v>IT</v>
      </c>
      <c r="I20" s="53" t="str">
        <f>VLOOKUP($G20,'[1]Defense Event Matrix'!$B$8:$BC$110,5,FALSE)</f>
        <v>Cgray</v>
      </c>
      <c r="J20" s="53" t="str">
        <f>VLOOKUP($G20,'[1]Defense Event Matrix'!$B$8:$BC$110,6,FALSE)</f>
        <v>80.40.60.37</v>
      </c>
      <c r="K20" s="259"/>
      <c r="L20" s="182"/>
      <c r="N20" s="47"/>
      <c r="O20" s="47"/>
      <c r="P20" s="47"/>
      <c r="Q20" s="47"/>
      <c r="R20" s="47"/>
      <c r="S20" s="47"/>
      <c r="T20" s="47"/>
      <c r="U20" s="47"/>
      <c r="V20" s="47"/>
      <c r="W20" s="49"/>
      <c r="X20" s="50"/>
      <c r="Y20" s="47"/>
      <c r="Z20" s="47"/>
      <c r="AA20" s="47"/>
      <c r="AB20" s="47"/>
      <c r="AC20" s="47"/>
      <c r="AD20" s="47"/>
      <c r="AE20" s="48"/>
      <c r="AF20" s="47"/>
      <c r="AG20" s="47"/>
      <c r="AH20" s="47"/>
      <c r="AI20" s="49"/>
      <c r="AJ20" s="50"/>
      <c r="AK20" s="47"/>
      <c r="AL20" s="47"/>
      <c r="AM20" s="61" t="s">
        <v>582</v>
      </c>
      <c r="AN20" s="61" t="s">
        <v>582</v>
      </c>
      <c r="AO20" s="61"/>
      <c r="AP20" s="61"/>
      <c r="AQ20" s="47"/>
      <c r="AR20" s="47"/>
      <c r="AS20" s="47"/>
      <c r="AT20" s="47"/>
      <c r="AU20" s="49"/>
      <c r="AV20" s="50"/>
      <c r="AW20" s="47"/>
      <c r="AX20" s="47"/>
      <c r="AY20" s="47"/>
      <c r="AZ20" s="47"/>
      <c r="BA20" s="47"/>
      <c r="BB20" s="47"/>
      <c r="BC20" s="47"/>
      <c r="BD20" s="47"/>
      <c r="BE20" s="51"/>
      <c r="BF20" s="50"/>
      <c r="BI20" s="182"/>
    </row>
    <row r="21" spans="2:61" s="46" customFormat="1" ht="15" customHeight="1" x14ac:dyDescent="0.25">
      <c r="B21" s="297"/>
      <c r="C21" s="301"/>
      <c r="D21" s="303"/>
      <c r="E21" s="182" t="s">
        <v>603</v>
      </c>
      <c r="F21" s="188" t="s">
        <v>586</v>
      </c>
      <c r="G21" s="198">
        <v>87</v>
      </c>
      <c r="H21" s="59" t="str">
        <f>VLOOKUP($G21,'[1]Defense Event Matrix'!$B$8:$BC$110,7,FALSE)</f>
        <v>IT</v>
      </c>
      <c r="I21" s="59" t="str">
        <f>VLOOKUP($G21,'[1]Defense Event Matrix'!$B$8:$BC$110,5,FALSE)</f>
        <v>Rsnyder</v>
      </c>
      <c r="J21" s="59" t="str">
        <f>VLOOKUP($G21,'[1]Defense Event Matrix'!$B$8:$BC$110,6,FALSE)</f>
        <v>100.50.60.34</v>
      </c>
      <c r="K21" s="273"/>
      <c r="L21" s="182"/>
      <c r="N21" s="55"/>
      <c r="O21" s="49"/>
      <c r="P21" s="55"/>
      <c r="Q21" s="49"/>
      <c r="R21" s="55"/>
      <c r="S21" s="49"/>
      <c r="T21" s="55"/>
      <c r="U21" s="49"/>
      <c r="V21" s="55"/>
      <c r="W21" s="49"/>
      <c r="X21" s="50"/>
      <c r="Y21" s="55"/>
      <c r="Z21" s="49"/>
      <c r="AA21" s="55"/>
      <c r="AB21" s="49"/>
      <c r="AC21" s="55"/>
      <c r="AD21" s="49"/>
      <c r="AE21" s="56"/>
      <c r="AF21" s="49"/>
      <c r="AG21" s="55"/>
      <c r="AH21" s="49"/>
      <c r="AI21" s="49"/>
      <c r="AJ21" s="50"/>
      <c r="AK21" s="55"/>
      <c r="AL21" s="49"/>
      <c r="AM21" s="63" t="s">
        <v>582</v>
      </c>
      <c r="AN21" s="62" t="s">
        <v>582</v>
      </c>
      <c r="AO21" s="63"/>
      <c r="AP21" s="62"/>
      <c r="AQ21" s="55"/>
      <c r="AR21" s="49"/>
      <c r="AS21" s="55"/>
      <c r="AT21" s="49"/>
      <c r="AU21" s="49"/>
      <c r="AV21" s="50"/>
      <c r="AW21" s="55"/>
      <c r="AX21" s="49"/>
      <c r="AY21" s="55"/>
      <c r="AZ21" s="49"/>
      <c r="BA21" s="55"/>
      <c r="BB21" s="49"/>
      <c r="BC21" s="55"/>
      <c r="BD21" s="49"/>
      <c r="BE21" s="51"/>
      <c r="BF21" s="50"/>
      <c r="BI21" s="182"/>
    </row>
    <row r="22" spans="2:61" s="46" customFormat="1" ht="15" customHeight="1" x14ac:dyDescent="0.25">
      <c r="B22" s="297"/>
      <c r="C22" s="299" t="s">
        <v>604</v>
      </c>
      <c r="D22" s="199" t="s">
        <v>605</v>
      </c>
      <c r="E22" s="193" t="s">
        <v>606</v>
      </c>
      <c r="F22" s="200" t="s">
        <v>607</v>
      </c>
      <c r="G22" s="192"/>
      <c r="H22" s="308" t="s">
        <v>608</v>
      </c>
      <c r="I22" s="309"/>
      <c r="J22" s="310"/>
      <c r="K22" s="258" t="s">
        <v>609</v>
      </c>
      <c r="L22" s="182" t="s">
        <v>610</v>
      </c>
      <c r="N22" s="47"/>
      <c r="O22" s="47"/>
      <c r="P22" s="47"/>
      <c r="Q22" s="47"/>
      <c r="R22" s="47"/>
      <c r="S22" s="47"/>
      <c r="T22" s="47"/>
      <c r="U22" s="47"/>
      <c r="V22" s="47"/>
      <c r="W22" s="49"/>
      <c r="X22" s="50"/>
      <c r="Y22" s="47"/>
      <c r="Z22" s="47"/>
      <c r="AA22" s="47"/>
      <c r="AB22" s="47"/>
      <c r="AC22" s="47"/>
      <c r="AD22" s="47"/>
      <c r="AE22" s="48"/>
      <c r="AF22" s="47"/>
      <c r="AG22" s="47"/>
      <c r="AH22" s="47"/>
      <c r="AI22" s="49"/>
      <c r="AJ22" s="50"/>
      <c r="AK22" s="47"/>
      <c r="AL22" s="47"/>
      <c r="AM22" s="61"/>
      <c r="AN22" s="61"/>
      <c r="AO22" s="61"/>
      <c r="AP22" s="61" t="s">
        <v>582</v>
      </c>
      <c r="AQ22" s="47"/>
      <c r="AR22" s="47"/>
      <c r="AS22" s="47"/>
      <c r="AT22" s="47"/>
      <c r="AU22" s="49"/>
      <c r="AV22" s="50"/>
      <c r="AW22" s="47"/>
      <c r="AX22" s="47"/>
      <c r="AY22" s="47"/>
      <c r="AZ22" s="47"/>
      <c r="BA22" s="47"/>
      <c r="BB22" s="47"/>
      <c r="BC22" s="47"/>
      <c r="BD22" s="47"/>
      <c r="BE22" s="51"/>
      <c r="BF22" s="50"/>
      <c r="BI22" s="182" t="s">
        <v>611</v>
      </c>
    </row>
    <row r="23" spans="2:61" s="46" customFormat="1" ht="15" customHeight="1" x14ac:dyDescent="0.25">
      <c r="B23" s="297"/>
      <c r="C23" s="300"/>
      <c r="D23" s="199" t="s">
        <v>612</v>
      </c>
      <c r="E23" s="182" t="s">
        <v>613</v>
      </c>
      <c r="F23" s="201" t="s">
        <v>607</v>
      </c>
      <c r="G23" s="195"/>
      <c r="H23" s="311"/>
      <c r="I23" s="312"/>
      <c r="J23" s="313"/>
      <c r="K23" s="259"/>
      <c r="L23" s="182"/>
      <c r="N23" s="55"/>
      <c r="O23" s="49"/>
      <c r="P23" s="55"/>
      <c r="Q23" s="49"/>
      <c r="R23" s="55"/>
      <c r="S23" s="49"/>
      <c r="T23" s="55"/>
      <c r="U23" s="49"/>
      <c r="V23" s="55"/>
      <c r="W23" s="49"/>
      <c r="X23" s="50"/>
      <c r="Y23" s="55"/>
      <c r="Z23" s="49"/>
      <c r="AA23" s="55"/>
      <c r="AB23" s="49"/>
      <c r="AC23" s="55"/>
      <c r="AD23" s="49"/>
      <c r="AE23" s="56"/>
      <c r="AF23" s="49"/>
      <c r="AG23" s="55"/>
      <c r="AH23" s="49"/>
      <c r="AI23" s="49"/>
      <c r="AJ23" s="50"/>
      <c r="AK23" s="55"/>
      <c r="AL23" s="49"/>
      <c r="AM23" s="63"/>
      <c r="AN23" s="62"/>
      <c r="AO23" s="63"/>
      <c r="AP23" s="62" t="s">
        <v>582</v>
      </c>
      <c r="AQ23" s="55"/>
      <c r="AR23" s="49"/>
      <c r="AS23" s="55"/>
      <c r="AT23" s="49"/>
      <c r="AU23" s="49"/>
      <c r="AV23" s="50"/>
      <c r="AW23" s="55"/>
      <c r="AX23" s="49"/>
      <c r="AY23" s="55"/>
      <c r="AZ23" s="49"/>
      <c r="BA23" s="55"/>
      <c r="BB23" s="49"/>
      <c r="BC23" s="55"/>
      <c r="BD23" s="49"/>
      <c r="BE23" s="51"/>
      <c r="BF23" s="50"/>
      <c r="BI23" s="182" t="s">
        <v>614</v>
      </c>
    </row>
    <row r="24" spans="2:61" s="46" customFormat="1" ht="15" customHeight="1" x14ac:dyDescent="0.25">
      <c r="B24" s="297"/>
      <c r="C24" s="64" t="s">
        <v>615</v>
      </c>
      <c r="D24" s="199" t="s">
        <v>616</v>
      </c>
      <c r="E24" s="193" t="s">
        <v>617</v>
      </c>
      <c r="F24" s="200" t="s">
        <v>607</v>
      </c>
      <c r="G24" s="195"/>
      <c r="H24" s="311"/>
      <c r="I24" s="312"/>
      <c r="J24" s="313"/>
      <c r="K24" s="259"/>
      <c r="L24" s="182"/>
      <c r="N24" s="47"/>
      <c r="O24" s="47"/>
      <c r="P24" s="47"/>
      <c r="Q24" s="47"/>
      <c r="R24" s="47"/>
      <c r="S24" s="47"/>
      <c r="T24" s="47"/>
      <c r="U24" s="47"/>
      <c r="V24" s="47"/>
      <c r="W24" s="49"/>
      <c r="X24" s="50"/>
      <c r="Y24" s="47"/>
      <c r="Z24" s="47"/>
      <c r="AA24" s="47"/>
      <c r="AB24" s="47"/>
      <c r="AC24" s="47"/>
      <c r="AD24" s="47"/>
      <c r="AE24" s="48"/>
      <c r="AF24" s="47"/>
      <c r="AG24" s="47"/>
      <c r="AH24" s="47"/>
      <c r="AI24" s="49"/>
      <c r="AJ24" s="50"/>
      <c r="AK24" s="47"/>
      <c r="AL24" s="47"/>
      <c r="AM24" s="61"/>
      <c r="AN24" s="61"/>
      <c r="AO24" s="61"/>
      <c r="AP24" s="61" t="s">
        <v>582</v>
      </c>
      <c r="AQ24" s="47"/>
      <c r="AR24" s="47"/>
      <c r="AS24" s="47"/>
      <c r="AT24" s="47"/>
      <c r="AU24" s="49"/>
      <c r="AV24" s="50"/>
      <c r="AW24" s="47"/>
      <c r="AX24" s="47"/>
      <c r="AY24" s="47"/>
      <c r="AZ24" s="47"/>
      <c r="BA24" s="47"/>
      <c r="BB24" s="47"/>
      <c r="BC24" s="47"/>
      <c r="BD24" s="47"/>
      <c r="BE24" s="51"/>
      <c r="BF24" s="50"/>
      <c r="BI24" s="182" t="s">
        <v>618</v>
      </c>
    </row>
    <row r="25" spans="2:61" s="46" customFormat="1" ht="15" customHeight="1" x14ac:dyDescent="0.25">
      <c r="B25" s="298"/>
      <c r="C25" s="64" t="s">
        <v>576</v>
      </c>
      <c r="D25" s="199" t="s">
        <v>597</v>
      </c>
      <c r="E25" s="182" t="s">
        <v>619</v>
      </c>
      <c r="F25" s="201" t="s">
        <v>607</v>
      </c>
      <c r="G25" s="198"/>
      <c r="H25" s="314"/>
      <c r="I25" s="315"/>
      <c r="J25" s="316"/>
      <c r="K25" s="273"/>
      <c r="L25" s="179"/>
      <c r="N25" s="55"/>
      <c r="O25" s="49"/>
      <c r="P25" s="55"/>
      <c r="Q25" s="49"/>
      <c r="R25" s="55"/>
      <c r="S25" s="49"/>
      <c r="T25" s="55"/>
      <c r="U25" s="49"/>
      <c r="V25" s="55"/>
      <c r="W25" s="49"/>
      <c r="X25" s="50"/>
      <c r="Y25" s="55"/>
      <c r="Z25" s="49"/>
      <c r="AA25" s="55"/>
      <c r="AB25" s="49"/>
      <c r="AC25" s="55"/>
      <c r="AD25" s="49"/>
      <c r="AE25" s="56"/>
      <c r="AF25" s="49"/>
      <c r="AG25" s="55"/>
      <c r="AH25" s="49"/>
      <c r="AI25" s="49"/>
      <c r="AJ25" s="50"/>
      <c r="AK25" s="55"/>
      <c r="AL25" s="49"/>
      <c r="AM25" s="63"/>
      <c r="AN25" s="62"/>
      <c r="AO25" s="63"/>
      <c r="AP25" s="62" t="s">
        <v>582</v>
      </c>
      <c r="AQ25" s="55"/>
      <c r="AR25" s="49"/>
      <c r="AS25" s="55"/>
      <c r="AT25" s="49"/>
      <c r="AU25" s="49"/>
      <c r="AV25" s="50"/>
      <c r="AW25" s="55"/>
      <c r="AX25" s="49"/>
      <c r="AY25" s="55"/>
      <c r="AZ25" s="49"/>
      <c r="BA25" s="55"/>
      <c r="BB25" s="49"/>
      <c r="BC25" s="55"/>
      <c r="BD25" s="49"/>
      <c r="BE25" s="51"/>
      <c r="BF25" s="50"/>
      <c r="BI25" s="179" t="s">
        <v>620</v>
      </c>
    </row>
    <row r="26" spans="2:61" s="46" customFormat="1" ht="15" customHeight="1" x14ac:dyDescent="0.25">
      <c r="B26" s="203"/>
      <c r="C26" s="264" t="s">
        <v>621</v>
      </c>
      <c r="D26" s="288"/>
      <c r="E26" s="289"/>
      <c r="F26" s="180" t="s">
        <v>579</v>
      </c>
      <c r="G26" s="204"/>
      <c r="H26" s="44" t="s">
        <v>17</v>
      </c>
      <c r="I26" s="290" t="s">
        <v>622</v>
      </c>
      <c r="J26" s="266"/>
      <c r="K26" s="253" t="s">
        <v>623</v>
      </c>
      <c r="L26" s="182" t="s">
        <v>624</v>
      </c>
      <c r="N26" s="47"/>
      <c r="O26" s="47"/>
      <c r="P26" s="47"/>
      <c r="Q26" s="47"/>
      <c r="R26" s="47"/>
      <c r="S26" s="47"/>
      <c r="T26" s="47"/>
      <c r="U26" s="47"/>
      <c r="V26" s="47"/>
      <c r="W26" s="49"/>
      <c r="X26" s="50"/>
      <c r="Y26" s="47"/>
      <c r="Z26" s="47"/>
      <c r="AA26" s="47"/>
      <c r="AB26" s="47"/>
      <c r="AC26" s="47"/>
      <c r="AD26" s="47"/>
      <c r="AE26" s="48"/>
      <c r="AF26" s="47"/>
      <c r="AG26" s="47"/>
      <c r="AH26" s="205" t="s">
        <v>421</v>
      </c>
      <c r="AI26" s="49"/>
      <c r="AJ26" s="50"/>
      <c r="AK26" s="205" t="s">
        <v>421</v>
      </c>
      <c r="AL26" s="47"/>
      <c r="AM26" s="47"/>
      <c r="AN26" s="47"/>
      <c r="AO26" s="47"/>
      <c r="AP26" s="47"/>
      <c r="AQ26" s="47"/>
      <c r="AR26" s="47"/>
      <c r="AS26" s="47"/>
      <c r="AT26" s="47"/>
      <c r="AU26" s="49"/>
      <c r="AV26" s="50"/>
      <c r="AW26" s="47"/>
      <c r="AX26" s="47"/>
      <c r="AY26" s="47"/>
      <c r="AZ26" s="47"/>
      <c r="BA26" s="47"/>
      <c r="BB26" s="47"/>
      <c r="BC26" s="47"/>
      <c r="BD26" s="47"/>
      <c r="BE26" s="51"/>
      <c r="BF26" s="50"/>
    </row>
    <row r="27" spans="2:61" s="46" customFormat="1" ht="15" customHeight="1" x14ac:dyDescent="0.25">
      <c r="B27" s="203"/>
      <c r="C27" s="267"/>
      <c r="D27" s="268"/>
      <c r="E27" s="269"/>
      <c r="F27" s="185" t="s">
        <v>584</v>
      </c>
      <c r="G27" s="206"/>
      <c r="H27" s="53" t="s">
        <v>17</v>
      </c>
      <c r="I27" s="291"/>
      <c r="J27" s="292"/>
      <c r="K27" s="254"/>
      <c r="L27" s="182"/>
      <c r="N27" s="55"/>
      <c r="O27" s="49"/>
      <c r="P27" s="55"/>
      <c r="Q27" s="49"/>
      <c r="R27" s="55"/>
      <c r="S27" s="49"/>
      <c r="T27" s="55"/>
      <c r="U27" s="49"/>
      <c r="V27" s="55"/>
      <c r="W27" s="49"/>
      <c r="X27" s="50"/>
      <c r="Y27" s="55"/>
      <c r="Z27" s="49"/>
      <c r="AA27" s="55"/>
      <c r="AB27" s="49"/>
      <c r="AC27" s="55"/>
      <c r="AD27" s="49"/>
      <c r="AE27" s="56"/>
      <c r="AF27" s="49"/>
      <c r="AG27" s="55"/>
      <c r="AH27" s="207" t="s">
        <v>421</v>
      </c>
      <c r="AI27" s="49"/>
      <c r="AJ27" s="50"/>
      <c r="AK27" s="208" t="s">
        <v>421</v>
      </c>
      <c r="AL27" s="49"/>
      <c r="AM27" s="55"/>
      <c r="AN27" s="49"/>
      <c r="AO27" s="55"/>
      <c r="AP27" s="49"/>
      <c r="AQ27" s="55"/>
      <c r="AR27" s="49"/>
      <c r="AS27" s="55"/>
      <c r="AT27" s="49"/>
      <c r="AU27" s="49"/>
      <c r="AV27" s="50"/>
      <c r="AW27" s="55"/>
      <c r="AX27" s="49"/>
      <c r="AY27" s="55"/>
      <c r="AZ27" s="49"/>
      <c r="BA27" s="55"/>
      <c r="BB27" s="49"/>
      <c r="BC27" s="55"/>
      <c r="BD27" s="49"/>
      <c r="BE27" s="51"/>
      <c r="BF27" s="50"/>
    </row>
    <row r="28" spans="2:61" s="46" customFormat="1" ht="15" customHeight="1" x14ac:dyDescent="0.25">
      <c r="B28" s="203"/>
      <c r="C28" s="267"/>
      <c r="D28" s="268"/>
      <c r="E28" s="269"/>
      <c r="F28" s="187" t="s">
        <v>585</v>
      </c>
      <c r="G28" s="206"/>
      <c r="H28" s="53" t="s">
        <v>17</v>
      </c>
      <c r="I28" s="291"/>
      <c r="J28" s="292"/>
      <c r="K28" s="254"/>
      <c r="L28" s="182"/>
      <c r="N28" s="47"/>
      <c r="O28" s="47"/>
      <c r="P28" s="47"/>
      <c r="Q28" s="47"/>
      <c r="R28" s="47"/>
      <c r="S28" s="47"/>
      <c r="T28" s="47"/>
      <c r="U28" s="47"/>
      <c r="V28" s="47"/>
      <c r="W28" s="49"/>
      <c r="X28" s="50"/>
      <c r="Y28" s="47"/>
      <c r="Z28" s="47"/>
      <c r="AA28" s="47"/>
      <c r="AB28" s="47"/>
      <c r="AC28" s="47"/>
      <c r="AD28" s="47"/>
      <c r="AE28" s="48"/>
      <c r="AF28" s="47"/>
      <c r="AG28" s="47"/>
      <c r="AH28" s="205" t="s">
        <v>421</v>
      </c>
      <c r="AI28" s="49"/>
      <c r="AJ28" s="50"/>
      <c r="AK28" s="205" t="s">
        <v>421</v>
      </c>
      <c r="AL28" s="47"/>
      <c r="AM28" s="47"/>
      <c r="AN28" s="47"/>
      <c r="AO28" s="47"/>
      <c r="AP28" s="47"/>
      <c r="AQ28" s="47"/>
      <c r="AR28" s="47"/>
      <c r="AS28" s="47"/>
      <c r="AT28" s="47"/>
      <c r="AU28" s="49"/>
      <c r="AV28" s="50"/>
      <c r="AW28" s="47"/>
      <c r="AX28" s="47"/>
      <c r="AY28" s="47"/>
      <c r="AZ28" s="47"/>
      <c r="BA28" s="47"/>
      <c r="BB28" s="47"/>
      <c r="BC28" s="47"/>
      <c r="BD28" s="47"/>
      <c r="BE28" s="51"/>
      <c r="BF28" s="50"/>
    </row>
    <row r="29" spans="2:61" s="46" customFormat="1" ht="15" customHeight="1" x14ac:dyDescent="0.25">
      <c r="B29" s="203"/>
      <c r="C29" s="270"/>
      <c r="D29" s="271"/>
      <c r="E29" s="272"/>
      <c r="F29" s="188" t="s">
        <v>586</v>
      </c>
      <c r="G29" s="209"/>
      <c r="H29" s="59" t="s">
        <v>17</v>
      </c>
      <c r="I29" s="293"/>
      <c r="J29" s="294"/>
      <c r="K29" s="255"/>
      <c r="L29" s="179"/>
      <c r="N29" s="55"/>
      <c r="O29" s="49"/>
      <c r="P29" s="55"/>
      <c r="Q29" s="49"/>
      <c r="R29" s="55"/>
      <c r="S29" s="49"/>
      <c r="T29" s="55"/>
      <c r="U29" s="49"/>
      <c r="V29" s="55"/>
      <c r="W29" s="49"/>
      <c r="X29" s="50"/>
      <c r="Y29" s="55"/>
      <c r="Z29" s="49"/>
      <c r="AA29" s="55"/>
      <c r="AB29" s="49"/>
      <c r="AC29" s="55"/>
      <c r="AD29" s="49"/>
      <c r="AE29" s="56"/>
      <c r="AF29" s="49"/>
      <c r="AG29" s="55"/>
      <c r="AH29" s="207" t="s">
        <v>421</v>
      </c>
      <c r="AI29" s="49"/>
      <c r="AJ29" s="50"/>
      <c r="AK29" s="208" t="s">
        <v>421</v>
      </c>
      <c r="AL29" s="49"/>
      <c r="AM29" s="55"/>
      <c r="AN29" s="49"/>
      <c r="AO29" s="55"/>
      <c r="AP29" s="49"/>
      <c r="AQ29" s="55"/>
      <c r="AR29" s="49"/>
      <c r="AS29" s="55"/>
      <c r="AT29" s="49"/>
      <c r="AU29" s="49"/>
      <c r="AV29" s="50"/>
      <c r="AW29" s="55"/>
      <c r="AX29" s="49"/>
      <c r="AY29" s="55"/>
      <c r="AZ29" s="49"/>
      <c r="BA29" s="55"/>
      <c r="BB29" s="49"/>
      <c r="BC29" s="55"/>
      <c r="BD29" s="49"/>
      <c r="BE29" s="51"/>
      <c r="BF29" s="50"/>
    </row>
    <row r="30" spans="2:61" s="46" customFormat="1" x14ac:dyDescent="0.25">
      <c r="B30" s="210"/>
      <c r="C30" s="211"/>
      <c r="D30" s="126"/>
      <c r="F30" s="212"/>
      <c r="G30" s="151"/>
      <c r="H30" s="213"/>
      <c r="I30" s="213"/>
      <c r="J30" s="213"/>
      <c r="K30" s="214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51"/>
      <c r="BF30" s="49"/>
    </row>
    <row r="31" spans="2:61" s="46" customFormat="1" ht="15" hidden="1" customHeight="1" outlineLevel="1" x14ac:dyDescent="0.25">
      <c r="B31" s="278" t="s">
        <v>625</v>
      </c>
      <c r="C31" s="281" t="s">
        <v>626</v>
      </c>
      <c r="D31" s="283"/>
      <c r="K31" s="215"/>
    </row>
    <row r="32" spans="2:61" s="46" customFormat="1" ht="15" hidden="1" customHeight="1" outlineLevel="1" x14ac:dyDescent="0.25">
      <c r="B32" s="278"/>
      <c r="C32" s="281"/>
      <c r="D32" s="284"/>
      <c r="K32" s="215"/>
    </row>
    <row r="33" spans="2:58" s="46" customFormat="1" ht="15" hidden="1" customHeight="1" outlineLevel="1" x14ac:dyDescent="0.25">
      <c r="B33" s="278"/>
      <c r="C33" s="281"/>
      <c r="D33" s="284"/>
      <c r="K33" s="215"/>
    </row>
    <row r="34" spans="2:58" s="46" customFormat="1" ht="15" hidden="1" customHeight="1" outlineLevel="1" x14ac:dyDescent="0.25">
      <c r="B34" s="278"/>
      <c r="C34" s="281"/>
      <c r="D34" s="285"/>
      <c r="K34" s="215"/>
    </row>
    <row r="35" spans="2:58" s="46" customFormat="1" collapsed="1" x14ac:dyDescent="0.25">
      <c r="B35" s="279"/>
      <c r="C35" s="282"/>
      <c r="D35" s="277" t="s">
        <v>627</v>
      </c>
      <c r="E35" s="182" t="s">
        <v>628</v>
      </c>
      <c r="F35" s="180" t="s">
        <v>579</v>
      </c>
      <c r="G35" s="151">
        <v>5</v>
      </c>
      <c r="H35" s="53" t="str">
        <f>VLOOKUP($G35,'[1]Defense Event Matrix'!$B$8:$BC$110,7,FALSE)</f>
        <v>Web Admin</v>
      </c>
      <c r="I35" s="53" t="str">
        <f>VLOOKUP($G35,'[1]Defense Event Matrix'!$B$8:$BC$110,5,FALSE)</f>
        <v>Mmanning</v>
      </c>
      <c r="J35" s="53" t="str">
        <f>VLOOKUP($G35,'[1]Defense Event Matrix'!$B$8:$BC$110,6,FALSE)</f>
        <v>40.10.80.33</v>
      </c>
      <c r="K35" s="258" t="s">
        <v>629</v>
      </c>
      <c r="L35" s="46" t="s">
        <v>630</v>
      </c>
      <c r="N35" s="55"/>
      <c r="O35" s="49"/>
      <c r="P35" s="63" t="s">
        <v>582</v>
      </c>
      <c r="Q35" s="49"/>
      <c r="R35" s="55"/>
      <c r="S35" s="49"/>
      <c r="T35" s="55"/>
      <c r="U35" s="49"/>
      <c r="V35" s="55"/>
      <c r="W35" s="49"/>
      <c r="X35" s="50"/>
      <c r="Y35" s="55"/>
      <c r="Z35" s="151"/>
      <c r="AA35" s="55"/>
      <c r="AB35" s="49"/>
      <c r="AC35" s="55"/>
      <c r="AD35" s="49"/>
      <c r="AE35" s="56"/>
      <c r="AF35" s="49"/>
      <c r="AG35" s="55"/>
      <c r="AH35" s="49"/>
      <c r="AI35" s="49"/>
      <c r="AJ35" s="50"/>
      <c r="AK35" s="55"/>
      <c r="AL35" s="49"/>
      <c r="AM35" s="55"/>
      <c r="AN35" s="49"/>
      <c r="AO35" s="55"/>
      <c r="AP35" s="49"/>
      <c r="AQ35" s="55"/>
      <c r="AR35" s="49"/>
      <c r="AS35" s="55"/>
      <c r="AT35" s="49"/>
      <c r="AU35" s="49"/>
      <c r="AV35" s="50"/>
      <c r="AW35" s="55"/>
      <c r="AX35" s="49"/>
      <c r="AY35" s="55"/>
      <c r="AZ35" s="49"/>
      <c r="BA35" s="55"/>
      <c r="BB35" s="49"/>
      <c r="BC35" s="55"/>
      <c r="BD35" s="49"/>
      <c r="BE35" s="51"/>
      <c r="BF35" s="50"/>
    </row>
    <row r="36" spans="2:58" s="46" customFormat="1" ht="15" customHeight="1" x14ac:dyDescent="0.25">
      <c r="B36" s="280"/>
      <c r="C36" s="281"/>
      <c r="D36" s="277"/>
      <c r="E36" s="182" t="s">
        <v>631</v>
      </c>
      <c r="F36" s="185" t="s">
        <v>584</v>
      </c>
      <c r="G36" s="195">
        <v>6</v>
      </c>
      <c r="H36" s="53" t="str">
        <f>VLOOKUP($G36,'[1]Defense Event Matrix'!$B$8:$BC$110,7,FALSE)</f>
        <v>Web Admin</v>
      </c>
      <c r="I36" s="53" t="str">
        <f>VLOOKUP($G36,'[1]Defense Event Matrix'!$B$8:$BC$110,5,FALSE)</f>
        <v>Lirwin</v>
      </c>
      <c r="J36" s="53" t="str">
        <f>VLOOKUP($G36,'[1]Defense Event Matrix'!$B$8:$BC$110,6,FALSE)</f>
        <v>60.20.80.36</v>
      </c>
      <c r="K36" s="259"/>
      <c r="L36" s="182"/>
      <c r="N36" s="48"/>
      <c r="O36" s="47"/>
      <c r="P36" s="61" t="s">
        <v>582</v>
      </c>
      <c r="Q36" s="47"/>
      <c r="R36" s="47"/>
      <c r="S36" s="47"/>
      <c r="T36" s="47"/>
      <c r="U36" s="47"/>
      <c r="V36" s="47"/>
      <c r="W36" s="49"/>
      <c r="X36" s="50"/>
      <c r="Y36" s="47"/>
      <c r="Z36" s="47"/>
      <c r="AA36" s="47"/>
      <c r="AB36" s="47"/>
      <c r="AC36" s="47"/>
      <c r="AD36" s="47"/>
      <c r="AE36" s="48"/>
      <c r="AF36" s="47"/>
      <c r="AG36" s="47"/>
      <c r="AH36" s="47"/>
      <c r="AI36" s="49"/>
      <c r="AJ36" s="50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9"/>
      <c r="AV36" s="50"/>
      <c r="AW36" s="47"/>
      <c r="AX36" s="47"/>
      <c r="AY36" s="47"/>
      <c r="AZ36" s="47"/>
      <c r="BA36" s="47"/>
      <c r="BB36" s="47"/>
      <c r="BC36" s="47"/>
      <c r="BD36" s="47"/>
      <c r="BE36" s="51"/>
      <c r="BF36" s="50"/>
    </row>
    <row r="37" spans="2:58" s="46" customFormat="1" ht="15" customHeight="1" x14ac:dyDescent="0.25">
      <c r="B37" s="278"/>
      <c r="C37" s="281"/>
      <c r="D37" s="277"/>
      <c r="E37" s="182" t="s">
        <v>632</v>
      </c>
      <c r="F37" s="187" t="s">
        <v>585</v>
      </c>
      <c r="G37" s="195">
        <v>7</v>
      </c>
      <c r="H37" s="53" t="str">
        <f>VLOOKUP($G37,'[1]Defense Event Matrix'!$B$8:$BC$110,7,FALSE)</f>
        <v>Web Admin</v>
      </c>
      <c r="I37" s="53" t="str">
        <f>VLOOKUP($G37,'[1]Defense Event Matrix'!$B$8:$BC$110,5,FALSE)</f>
        <v>Dharris</v>
      </c>
      <c r="J37" s="53" t="str">
        <f>VLOOKUP($G37,'[1]Defense Event Matrix'!$B$8:$BC$110,6,FALSE)</f>
        <v>80.40.80.36</v>
      </c>
      <c r="K37" s="259"/>
      <c r="L37" s="182"/>
      <c r="N37" s="56"/>
      <c r="O37" s="49"/>
      <c r="P37" s="63" t="s">
        <v>582</v>
      </c>
      <c r="Q37" s="49"/>
      <c r="R37" s="55"/>
      <c r="S37" s="49"/>
      <c r="T37" s="55"/>
      <c r="U37" s="49"/>
      <c r="V37" s="55"/>
      <c r="W37" s="49"/>
      <c r="X37" s="50"/>
      <c r="Y37" s="55"/>
      <c r="Z37" s="49"/>
      <c r="AA37" s="55"/>
      <c r="AB37" s="49"/>
      <c r="AC37" s="55"/>
      <c r="AD37" s="49"/>
      <c r="AE37" s="56"/>
      <c r="AF37" s="49"/>
      <c r="AG37" s="55"/>
      <c r="AH37" s="49"/>
      <c r="AI37" s="49"/>
      <c r="AJ37" s="50"/>
      <c r="AK37" s="55"/>
      <c r="AL37" s="49"/>
      <c r="AM37" s="55"/>
      <c r="AN37" s="49"/>
      <c r="AO37" s="55"/>
      <c r="AP37" s="49"/>
      <c r="AQ37" s="55"/>
      <c r="AR37" s="49"/>
      <c r="AS37" s="55"/>
      <c r="AT37" s="49"/>
      <c r="AU37" s="49"/>
      <c r="AV37" s="50"/>
      <c r="AW37" s="55"/>
      <c r="AX37" s="49"/>
      <c r="AY37" s="55"/>
      <c r="AZ37" s="49"/>
      <c r="BA37" s="55"/>
      <c r="BB37" s="49"/>
      <c r="BC37" s="55"/>
      <c r="BD37" s="49"/>
      <c r="BE37" s="51"/>
      <c r="BF37" s="50"/>
    </row>
    <row r="38" spans="2:58" s="46" customFormat="1" ht="15" customHeight="1" x14ac:dyDescent="0.25">
      <c r="B38" s="278"/>
      <c r="C38" s="281"/>
      <c r="D38" s="277"/>
      <c r="E38" s="182" t="s">
        <v>633</v>
      </c>
      <c r="F38" s="188" t="s">
        <v>586</v>
      </c>
      <c r="G38" s="198">
        <v>8</v>
      </c>
      <c r="H38" s="53" t="str">
        <f>VLOOKUP($G38,'[1]Defense Event Matrix'!$B$8:$BC$110,7,FALSE)</f>
        <v>Web Admin</v>
      </c>
      <c r="I38" s="53" t="str">
        <f>VLOOKUP($G38,'[1]Defense Event Matrix'!$B$8:$BC$110,5,FALSE)</f>
        <v>Fkardos</v>
      </c>
      <c r="J38" s="53" t="str">
        <f>VLOOKUP($G38,'[1]Defense Event Matrix'!$B$8:$BC$110,6,FALSE)</f>
        <v>100.50.80.31</v>
      </c>
      <c r="K38" s="273"/>
      <c r="L38" s="182"/>
      <c r="N38" s="47"/>
      <c r="O38" s="47"/>
      <c r="P38" s="61" t="s">
        <v>582</v>
      </c>
      <c r="Q38" s="47"/>
      <c r="R38" s="47"/>
      <c r="S38" s="47"/>
      <c r="T38" s="47"/>
      <c r="U38" s="47"/>
      <c r="V38" s="47"/>
      <c r="W38" s="49"/>
      <c r="X38" s="50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9"/>
      <c r="AJ38" s="50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9"/>
      <c r="AV38" s="50"/>
      <c r="AW38" s="47"/>
      <c r="AX38" s="47"/>
      <c r="AY38" s="47"/>
      <c r="AZ38" s="47"/>
      <c r="BA38" s="47"/>
      <c r="BB38" s="47"/>
      <c r="BC38" s="47"/>
      <c r="BD38" s="47"/>
      <c r="BE38" s="51"/>
      <c r="BF38" s="50"/>
    </row>
    <row r="39" spans="2:58" s="46" customFormat="1" ht="15" customHeight="1" x14ac:dyDescent="0.25">
      <c r="B39" s="278"/>
      <c r="C39" s="281"/>
      <c r="D39" s="277" t="s">
        <v>627</v>
      </c>
      <c r="E39" s="182" t="s">
        <v>634</v>
      </c>
      <c r="F39" s="180" t="s">
        <v>579</v>
      </c>
      <c r="G39" s="192">
        <v>5</v>
      </c>
      <c r="H39" s="44" t="str">
        <f>VLOOKUP($G39,'[1]Defense Event Matrix'!$B$8:$BC$110,7,FALSE)</f>
        <v>Web Admin</v>
      </c>
      <c r="I39" s="44" t="str">
        <f>VLOOKUP($G39,'[1]Defense Event Matrix'!$B$8:$BC$110,5,FALSE)</f>
        <v>Mmanning</v>
      </c>
      <c r="J39" s="44" t="str">
        <f>VLOOKUP($G39,'[1]Defense Event Matrix'!$B$8:$BC$110,6,FALSE)</f>
        <v>40.10.80.33</v>
      </c>
      <c r="K39" s="258" t="s">
        <v>635</v>
      </c>
      <c r="L39" s="182" t="s">
        <v>636</v>
      </c>
      <c r="N39" s="55"/>
      <c r="O39" s="49"/>
      <c r="P39" s="55"/>
      <c r="Q39" s="49"/>
      <c r="R39" s="63" t="s">
        <v>582</v>
      </c>
      <c r="S39" s="49"/>
      <c r="T39" s="55"/>
      <c r="U39" s="49"/>
      <c r="V39" s="55"/>
      <c r="W39" s="49"/>
      <c r="X39" s="50"/>
      <c r="Y39" s="55"/>
      <c r="Z39" s="49"/>
      <c r="AA39" s="55"/>
      <c r="AB39" s="49"/>
      <c r="AC39" s="55"/>
      <c r="AD39" s="49"/>
      <c r="AE39" s="55"/>
      <c r="AF39" s="49"/>
      <c r="AG39" s="55"/>
      <c r="AH39" s="49"/>
      <c r="AI39" s="49"/>
      <c r="AJ39" s="50"/>
      <c r="AK39" s="55"/>
      <c r="AL39" s="49"/>
      <c r="AM39" s="55"/>
      <c r="AN39" s="49"/>
      <c r="AO39" s="55"/>
      <c r="AP39" s="49"/>
      <c r="AQ39" s="55"/>
      <c r="AR39" s="49"/>
      <c r="AS39" s="55"/>
      <c r="AT39" s="49"/>
      <c r="AU39" s="49"/>
      <c r="AV39" s="50"/>
      <c r="AW39" s="55"/>
      <c r="AX39" s="49"/>
      <c r="AY39" s="55"/>
      <c r="AZ39" s="49"/>
      <c r="BA39" s="55"/>
      <c r="BB39" s="49"/>
      <c r="BC39" s="55"/>
      <c r="BD39" s="49"/>
      <c r="BE39" s="51"/>
      <c r="BF39" s="50"/>
    </row>
    <row r="40" spans="2:58" s="46" customFormat="1" ht="15" customHeight="1" x14ac:dyDescent="0.25">
      <c r="B40" s="278"/>
      <c r="C40" s="281"/>
      <c r="D40" s="277"/>
      <c r="E40" s="182" t="s">
        <v>637</v>
      </c>
      <c r="F40" s="185" t="s">
        <v>584</v>
      </c>
      <c r="G40" s="195">
        <v>6</v>
      </c>
      <c r="H40" s="53" t="str">
        <f>VLOOKUP($G40,'[1]Defense Event Matrix'!$B$8:$BC$110,7,FALSE)</f>
        <v>Web Admin</v>
      </c>
      <c r="I40" s="53" t="str">
        <f>VLOOKUP($G40,'[1]Defense Event Matrix'!$B$8:$BC$110,5,FALSE)</f>
        <v>Lirwin</v>
      </c>
      <c r="J40" s="53" t="str">
        <f>VLOOKUP($G40,'[1]Defense Event Matrix'!$B$8:$BC$110,6,FALSE)</f>
        <v>60.20.80.36</v>
      </c>
      <c r="K40" s="259"/>
      <c r="L40" s="182"/>
      <c r="N40" s="47"/>
      <c r="O40" s="47"/>
      <c r="P40" s="47"/>
      <c r="Q40" s="47"/>
      <c r="R40" s="61" t="s">
        <v>582</v>
      </c>
      <c r="S40" s="47"/>
      <c r="T40" s="47"/>
      <c r="U40" s="47"/>
      <c r="V40" s="47"/>
      <c r="W40" s="49"/>
      <c r="X40" s="50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9"/>
      <c r="AJ40" s="50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9"/>
      <c r="AV40" s="50"/>
      <c r="AW40" s="47"/>
      <c r="AX40" s="47"/>
      <c r="AY40" s="47"/>
      <c r="AZ40" s="47"/>
      <c r="BA40" s="47"/>
      <c r="BB40" s="47"/>
      <c r="BC40" s="47"/>
      <c r="BD40" s="47"/>
      <c r="BE40" s="51"/>
      <c r="BF40" s="50"/>
    </row>
    <row r="41" spans="2:58" s="46" customFormat="1" ht="15" customHeight="1" x14ac:dyDescent="0.25">
      <c r="B41" s="278"/>
      <c r="C41" s="281"/>
      <c r="D41" s="277"/>
      <c r="E41" s="182" t="s">
        <v>638</v>
      </c>
      <c r="F41" s="187" t="s">
        <v>585</v>
      </c>
      <c r="G41" s="195">
        <v>7</v>
      </c>
      <c r="H41" s="53" t="str">
        <f>VLOOKUP($G41,'[1]Defense Event Matrix'!$B$8:$BC$110,7,FALSE)</f>
        <v>Web Admin</v>
      </c>
      <c r="I41" s="53" t="str">
        <f>VLOOKUP($G41,'[1]Defense Event Matrix'!$B$8:$BC$110,5,FALSE)</f>
        <v>Dharris</v>
      </c>
      <c r="J41" s="53" t="str">
        <f>VLOOKUP($G41,'[1]Defense Event Matrix'!$B$8:$BC$110,6,FALSE)</f>
        <v>80.40.80.36</v>
      </c>
      <c r="K41" s="259"/>
      <c r="L41" s="182"/>
      <c r="N41" s="55"/>
      <c r="O41" s="49"/>
      <c r="P41" s="55"/>
      <c r="Q41" s="49"/>
      <c r="R41" s="63" t="s">
        <v>582</v>
      </c>
      <c r="S41" s="49"/>
      <c r="T41" s="55"/>
      <c r="U41" s="49"/>
      <c r="V41" s="55"/>
      <c r="W41" s="49"/>
      <c r="X41" s="50"/>
      <c r="Y41" s="55"/>
      <c r="Z41" s="49"/>
      <c r="AA41" s="55"/>
      <c r="AB41" s="49"/>
      <c r="AC41" s="55"/>
      <c r="AD41" s="49"/>
      <c r="AE41" s="55"/>
      <c r="AF41" s="49"/>
      <c r="AG41" s="55"/>
      <c r="AH41" s="49"/>
      <c r="AI41" s="49"/>
      <c r="AJ41" s="50"/>
      <c r="AK41" s="55"/>
      <c r="AL41" s="49"/>
      <c r="AM41" s="55"/>
      <c r="AN41" s="49"/>
      <c r="AO41" s="55"/>
      <c r="AP41" s="49"/>
      <c r="AQ41" s="55"/>
      <c r="AR41" s="49"/>
      <c r="AS41" s="55"/>
      <c r="AT41" s="49"/>
      <c r="AU41" s="49"/>
      <c r="AV41" s="50"/>
      <c r="AW41" s="55"/>
      <c r="AX41" s="49"/>
      <c r="AY41" s="55"/>
      <c r="AZ41" s="49"/>
      <c r="BA41" s="55"/>
      <c r="BB41" s="49"/>
      <c r="BC41" s="55"/>
      <c r="BD41" s="49"/>
      <c r="BE41" s="51"/>
      <c r="BF41" s="50"/>
    </row>
    <row r="42" spans="2:58" s="46" customFormat="1" ht="15" customHeight="1" x14ac:dyDescent="0.25">
      <c r="B42" s="278"/>
      <c r="C42" s="281"/>
      <c r="D42" s="277"/>
      <c r="E42" s="182" t="s">
        <v>639</v>
      </c>
      <c r="F42" s="188" t="s">
        <v>586</v>
      </c>
      <c r="G42" s="198">
        <v>8</v>
      </c>
      <c r="H42" s="53" t="str">
        <f>VLOOKUP($G42,'[1]Defense Event Matrix'!$B$8:$BC$110,7,FALSE)</f>
        <v>Web Admin</v>
      </c>
      <c r="I42" s="53" t="str">
        <f>VLOOKUP($G42,'[1]Defense Event Matrix'!$B$8:$BC$110,5,FALSE)</f>
        <v>Fkardos</v>
      </c>
      <c r="J42" s="53" t="str">
        <f>VLOOKUP($G42,'[1]Defense Event Matrix'!$B$8:$BC$110,6,FALSE)</f>
        <v>100.50.80.31</v>
      </c>
      <c r="K42" s="273"/>
      <c r="L42" s="182"/>
      <c r="N42" s="47"/>
      <c r="O42" s="47"/>
      <c r="P42" s="47"/>
      <c r="Q42" s="47"/>
      <c r="R42" s="61" t="s">
        <v>582</v>
      </c>
      <c r="S42" s="47"/>
      <c r="T42" s="47"/>
      <c r="U42" s="47"/>
      <c r="V42" s="47"/>
      <c r="W42" s="49"/>
      <c r="X42" s="50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9"/>
      <c r="AJ42" s="50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9"/>
      <c r="AV42" s="50"/>
      <c r="AW42" s="47"/>
      <c r="AX42" s="47"/>
      <c r="AY42" s="47"/>
      <c r="AZ42" s="47"/>
      <c r="BA42" s="47"/>
      <c r="BB42" s="47"/>
      <c r="BC42" s="47"/>
      <c r="BD42" s="47"/>
      <c r="BE42" s="51"/>
      <c r="BF42" s="50"/>
    </row>
    <row r="43" spans="2:58" s="46" customFormat="1" ht="15" customHeight="1" x14ac:dyDescent="0.25">
      <c r="B43" s="278"/>
      <c r="C43" s="281"/>
      <c r="D43" s="277"/>
      <c r="E43" s="182" t="s">
        <v>637</v>
      </c>
      <c r="F43" s="180" t="s">
        <v>579</v>
      </c>
      <c r="G43" s="181">
        <v>1</v>
      </c>
      <c r="H43" s="43" t="str">
        <f>VLOOKUP($G43,'[1]Defense Event Matrix'!$B$8:$BC$110,7,FALSE)</f>
        <v>IT</v>
      </c>
      <c r="I43" s="44" t="str">
        <f>VLOOKUP($G43,'[1]Defense Event Matrix'!$B$8:$BC$110,5,FALSE)</f>
        <v>Bwellington</v>
      </c>
      <c r="J43" s="45" t="str">
        <f>VLOOKUP($G43,'[1]Defense Event Matrix'!$B$8:$BC$110,6,FALSE)</f>
        <v>40.10.60.32</v>
      </c>
      <c r="K43" s="253" t="s">
        <v>640</v>
      </c>
      <c r="L43" s="182" t="s">
        <v>641</v>
      </c>
      <c r="N43" s="55"/>
      <c r="O43" s="49"/>
      <c r="P43" s="56"/>
      <c r="Q43" s="49"/>
      <c r="R43" s="55"/>
      <c r="S43" s="62" t="s">
        <v>582</v>
      </c>
      <c r="T43" s="55"/>
      <c r="U43" s="49"/>
      <c r="V43" s="55"/>
      <c r="W43" s="49"/>
      <c r="X43" s="50"/>
      <c r="Y43" s="55"/>
      <c r="Z43" s="49"/>
      <c r="AA43" s="55"/>
      <c r="AB43" s="49"/>
      <c r="AC43" s="55"/>
      <c r="AD43" s="49"/>
      <c r="AE43" s="55"/>
      <c r="AF43" s="49"/>
      <c r="AG43" s="55"/>
      <c r="AH43" s="49"/>
      <c r="AI43" s="49"/>
      <c r="AJ43" s="50"/>
      <c r="AK43" s="55"/>
      <c r="AL43" s="49"/>
      <c r="AM43" s="55"/>
      <c r="AN43" s="49"/>
      <c r="AO43" s="55"/>
      <c r="AP43" s="49"/>
      <c r="AQ43" s="55"/>
      <c r="AR43" s="49"/>
      <c r="AS43" s="55"/>
      <c r="AT43" s="49"/>
      <c r="AU43" s="49"/>
      <c r="AV43" s="50"/>
      <c r="AW43" s="55"/>
      <c r="AX43" s="49"/>
      <c r="AY43" s="55"/>
      <c r="AZ43" s="49"/>
      <c r="BA43" s="55"/>
      <c r="BB43" s="49"/>
      <c r="BC43" s="55"/>
      <c r="BD43" s="49"/>
      <c r="BE43" s="51"/>
      <c r="BF43" s="50"/>
    </row>
    <row r="44" spans="2:58" s="46" customFormat="1" ht="15" customHeight="1" x14ac:dyDescent="0.25">
      <c r="B44" s="278"/>
      <c r="C44" s="281"/>
      <c r="D44" s="277"/>
      <c r="E44" s="182" t="s">
        <v>642</v>
      </c>
      <c r="F44" s="185" t="s">
        <v>584</v>
      </c>
      <c r="G44" s="186">
        <v>2</v>
      </c>
      <c r="H44" s="52" t="str">
        <f>VLOOKUP($G44,'[1]Defense Event Matrix'!$B$8:$BC$110,7,FALSE)</f>
        <v>IT</v>
      </c>
      <c r="I44" s="53" t="str">
        <f>VLOOKUP($G44,'[1]Defense Event Matrix'!$B$8:$BC$110,5,FALSE)</f>
        <v>Lwaldschmidt</v>
      </c>
      <c r="J44" s="54" t="str">
        <f>VLOOKUP($G44,'[1]Defense Event Matrix'!$B$8:$BC$110,6,FALSE)</f>
        <v>60.20.60.33</v>
      </c>
      <c r="K44" s="254"/>
      <c r="L44" s="182"/>
      <c r="N44" s="47"/>
      <c r="O44" s="47"/>
      <c r="P44" s="48"/>
      <c r="Q44" s="47"/>
      <c r="R44" s="47"/>
      <c r="S44" s="61" t="s">
        <v>582</v>
      </c>
      <c r="T44" s="47"/>
      <c r="U44" s="47"/>
      <c r="V44" s="47"/>
      <c r="W44" s="49"/>
      <c r="X44" s="50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9"/>
      <c r="AJ44" s="50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9"/>
      <c r="AV44" s="50"/>
      <c r="AW44" s="47"/>
      <c r="AX44" s="47"/>
      <c r="AY44" s="47"/>
      <c r="AZ44" s="47"/>
      <c r="BA44" s="47"/>
      <c r="BB44" s="47"/>
      <c r="BC44" s="47"/>
      <c r="BD44" s="47"/>
      <c r="BE44" s="51"/>
      <c r="BF44" s="50"/>
    </row>
    <row r="45" spans="2:58" s="46" customFormat="1" ht="15" customHeight="1" x14ac:dyDescent="0.25">
      <c r="B45" s="278"/>
      <c r="C45" s="281"/>
      <c r="D45" s="277"/>
      <c r="E45" s="182" t="s">
        <v>643</v>
      </c>
      <c r="F45" s="187" t="s">
        <v>585</v>
      </c>
      <c r="G45" s="186">
        <v>3</v>
      </c>
      <c r="H45" s="52" t="str">
        <f>VLOOKUP($G45,'[1]Defense Event Matrix'!$B$8:$BC$110,7,FALSE)</f>
        <v>IT</v>
      </c>
      <c r="I45" s="53" t="str">
        <f>VLOOKUP($G45,'[1]Defense Event Matrix'!$B$8:$BC$110,5,FALSE)</f>
        <v>Ggreeley</v>
      </c>
      <c r="J45" s="54" t="str">
        <f>VLOOKUP($G45,'[1]Defense Event Matrix'!$B$8:$BC$110,6,FALSE)</f>
        <v>80.40.60.35</v>
      </c>
      <c r="K45" s="254"/>
      <c r="L45" s="182"/>
      <c r="N45" s="55"/>
      <c r="O45" s="49"/>
      <c r="P45" s="56"/>
      <c r="Q45" s="49"/>
      <c r="R45" s="55"/>
      <c r="S45" s="62" t="s">
        <v>582</v>
      </c>
      <c r="T45" s="55"/>
      <c r="U45" s="49"/>
      <c r="V45" s="55"/>
      <c r="W45" s="49"/>
      <c r="X45" s="50"/>
      <c r="Y45" s="55"/>
      <c r="Z45" s="49"/>
      <c r="AA45" s="55"/>
      <c r="AB45" s="49"/>
      <c r="AC45" s="55"/>
      <c r="AD45" s="49"/>
      <c r="AE45" s="55"/>
      <c r="AF45" s="49"/>
      <c r="AG45" s="55"/>
      <c r="AH45" s="49"/>
      <c r="AI45" s="49"/>
      <c r="AJ45" s="50"/>
      <c r="AK45" s="55"/>
      <c r="AL45" s="49"/>
      <c r="AM45" s="55"/>
      <c r="AN45" s="49"/>
      <c r="AO45" s="55"/>
      <c r="AP45" s="49"/>
      <c r="AQ45" s="55"/>
      <c r="AR45" s="49"/>
      <c r="AS45" s="55"/>
      <c r="AT45" s="49"/>
      <c r="AU45" s="49"/>
      <c r="AV45" s="50"/>
      <c r="AW45" s="55"/>
      <c r="AX45" s="49"/>
      <c r="AY45" s="55"/>
      <c r="AZ45" s="49"/>
      <c r="BA45" s="55"/>
      <c r="BB45" s="49"/>
      <c r="BC45" s="55"/>
      <c r="BD45" s="49"/>
      <c r="BE45" s="51"/>
      <c r="BF45" s="50"/>
    </row>
    <row r="46" spans="2:58" s="46" customFormat="1" ht="15" customHeight="1" x14ac:dyDescent="0.25">
      <c r="B46" s="278"/>
      <c r="C46" s="281"/>
      <c r="D46" s="277"/>
      <c r="E46" s="182" t="s">
        <v>644</v>
      </c>
      <c r="F46" s="188" t="s">
        <v>586</v>
      </c>
      <c r="G46" s="189">
        <v>4</v>
      </c>
      <c r="H46" s="58" t="str">
        <f>VLOOKUP($G46,'[1]Defense Event Matrix'!$B$8:$BC$110,7,FALSE)</f>
        <v>IT</v>
      </c>
      <c r="I46" s="59" t="str">
        <f>VLOOKUP($G46,'[1]Defense Event Matrix'!$B$8:$BC$110,5,FALSE)</f>
        <v>Hmorgan</v>
      </c>
      <c r="J46" s="60" t="str">
        <f>VLOOKUP($G46,'[1]Defense Event Matrix'!$B$8:$BC$110,6,FALSE)</f>
        <v>100.50.60.38</v>
      </c>
      <c r="K46" s="255"/>
      <c r="L46" s="182"/>
      <c r="N46" s="47"/>
      <c r="O46" s="47"/>
      <c r="P46" s="48"/>
      <c r="Q46" s="47"/>
      <c r="R46" s="47"/>
      <c r="S46" s="61" t="s">
        <v>582</v>
      </c>
      <c r="T46" s="47"/>
      <c r="U46" s="47"/>
      <c r="V46" s="47"/>
      <c r="W46" s="49"/>
      <c r="X46" s="50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9"/>
      <c r="AJ46" s="50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9"/>
      <c r="AV46" s="50"/>
      <c r="AW46" s="47"/>
      <c r="AX46" s="47"/>
      <c r="AY46" s="47"/>
      <c r="AZ46" s="47"/>
      <c r="BA46" s="47"/>
      <c r="BB46" s="47"/>
      <c r="BC46" s="47"/>
      <c r="BD46" s="47"/>
      <c r="BE46" s="51"/>
      <c r="BF46" s="50"/>
    </row>
    <row r="47" spans="2:58" s="46" customFormat="1" ht="15" customHeight="1" x14ac:dyDescent="0.25">
      <c r="B47" s="278"/>
      <c r="C47" s="281"/>
      <c r="D47" s="283" t="s">
        <v>645</v>
      </c>
      <c r="E47" s="182" t="s">
        <v>646</v>
      </c>
      <c r="F47" s="180" t="s">
        <v>579</v>
      </c>
      <c r="G47" s="1">
        <v>5</v>
      </c>
      <c r="H47" s="216" t="str">
        <f>VLOOKUP($G47,'[1]Defense Event Matrix'!$B$8:$BC$110,7,FALSE)</f>
        <v>Web Admin</v>
      </c>
      <c r="I47" s="53" t="str">
        <f>VLOOKUP($G47,'[1]Defense Event Matrix'!$B$8:$BC$110,5,FALSE)</f>
        <v>Mmanning</v>
      </c>
      <c r="J47" s="217" t="str">
        <f>VLOOKUP($G47,'[1]Defense Event Matrix'!$B$8:$BC$110,6,FALSE)</f>
        <v>40.10.80.33</v>
      </c>
      <c r="K47" s="258" t="s">
        <v>457</v>
      </c>
      <c r="L47" s="182" t="s">
        <v>647</v>
      </c>
      <c r="N47" s="55"/>
      <c r="O47" s="49"/>
      <c r="P47" s="55"/>
      <c r="Q47" s="49"/>
      <c r="R47" s="55"/>
      <c r="S47" s="49"/>
      <c r="T47" s="55"/>
      <c r="U47" s="49"/>
      <c r="V47" s="55"/>
      <c r="W47" s="49"/>
      <c r="X47" s="50"/>
      <c r="Y47" s="55"/>
      <c r="Z47" s="62" t="s">
        <v>582</v>
      </c>
      <c r="AA47" s="55"/>
      <c r="AB47" s="49"/>
      <c r="AC47" s="55"/>
      <c r="AD47" s="49"/>
      <c r="AE47" s="56"/>
      <c r="AF47" s="49"/>
      <c r="AG47" s="55"/>
      <c r="AH47" s="49"/>
      <c r="AI47" s="49"/>
      <c r="AJ47" s="50"/>
      <c r="AK47" s="55"/>
      <c r="AL47" s="49"/>
      <c r="AM47" s="55"/>
      <c r="AN47" s="49"/>
      <c r="AO47" s="55"/>
      <c r="AP47" s="49"/>
      <c r="AQ47" s="55"/>
      <c r="AR47" s="49"/>
      <c r="AS47" s="55"/>
      <c r="AT47" s="49"/>
      <c r="AU47" s="49"/>
      <c r="AV47" s="50"/>
      <c r="AW47" s="55"/>
      <c r="AX47" s="49"/>
      <c r="AY47" s="55"/>
      <c r="AZ47" s="49"/>
      <c r="BA47" s="55"/>
      <c r="BB47" s="49"/>
      <c r="BC47" s="55"/>
      <c r="BD47" s="49"/>
      <c r="BE47" s="51"/>
      <c r="BF47" s="50"/>
    </row>
    <row r="48" spans="2:58" s="46" customFormat="1" ht="15" customHeight="1" x14ac:dyDescent="0.25">
      <c r="B48" s="278"/>
      <c r="C48" s="281"/>
      <c r="D48" s="284"/>
      <c r="E48" s="182" t="s">
        <v>648</v>
      </c>
      <c r="F48" s="185" t="s">
        <v>584</v>
      </c>
      <c r="G48" s="1">
        <v>6</v>
      </c>
      <c r="H48" s="53" t="str">
        <f>VLOOKUP($G48,'[1]Defense Event Matrix'!$B$8:$BC$110,7,FALSE)</f>
        <v>Web Admin</v>
      </c>
      <c r="I48" s="53" t="str">
        <f>VLOOKUP($G48,'[1]Defense Event Matrix'!$B$8:$BC$110,5,FALSE)</f>
        <v>Lirwin</v>
      </c>
      <c r="J48" s="53" t="str">
        <f>VLOOKUP($G48,'[1]Defense Event Matrix'!$B$8:$BC$110,6,FALSE)</f>
        <v>60.20.80.36</v>
      </c>
      <c r="K48" s="286"/>
      <c r="L48" s="182"/>
      <c r="N48" s="48"/>
      <c r="O48" s="47"/>
      <c r="P48" s="47"/>
      <c r="Q48" s="47"/>
      <c r="R48" s="47"/>
      <c r="S48" s="47"/>
      <c r="T48" s="47"/>
      <c r="U48" s="47"/>
      <c r="V48" s="47"/>
      <c r="W48" s="49"/>
      <c r="X48" s="50"/>
      <c r="Y48" s="47"/>
      <c r="Z48" s="61" t="s">
        <v>582</v>
      </c>
      <c r="AA48" s="47"/>
      <c r="AB48" s="47"/>
      <c r="AC48" s="47"/>
      <c r="AD48" s="47"/>
      <c r="AE48" s="48"/>
      <c r="AF48" s="47"/>
      <c r="AG48" s="47"/>
      <c r="AH48" s="47"/>
      <c r="AI48" s="49"/>
      <c r="AJ48" s="50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9"/>
      <c r="AV48" s="50"/>
      <c r="AW48" s="47"/>
      <c r="AX48" s="47"/>
      <c r="AY48" s="47"/>
      <c r="AZ48" s="47"/>
      <c r="BA48" s="47"/>
      <c r="BB48" s="47"/>
      <c r="BC48" s="47"/>
      <c r="BD48" s="47"/>
      <c r="BE48" s="51"/>
      <c r="BF48" s="50"/>
    </row>
    <row r="49" spans="2:58" s="46" customFormat="1" ht="15" customHeight="1" x14ac:dyDescent="0.25">
      <c r="B49" s="278"/>
      <c r="C49" s="281"/>
      <c r="D49" s="284"/>
      <c r="E49" s="182" t="s">
        <v>649</v>
      </c>
      <c r="F49" s="187" t="s">
        <v>585</v>
      </c>
      <c r="G49" s="1">
        <v>7</v>
      </c>
      <c r="H49" s="53" t="str">
        <f>VLOOKUP($G49,'[1]Defense Event Matrix'!$B$8:$BC$110,7,FALSE)</f>
        <v>Web Admin</v>
      </c>
      <c r="I49" s="53" t="str">
        <f>VLOOKUP($G49,'[1]Defense Event Matrix'!$B$8:$BC$110,5,FALSE)</f>
        <v>Dharris</v>
      </c>
      <c r="J49" s="53" t="str">
        <f>VLOOKUP($G49,'[1]Defense Event Matrix'!$B$8:$BC$110,6,FALSE)</f>
        <v>80.40.80.36</v>
      </c>
      <c r="K49" s="286"/>
      <c r="L49" s="182"/>
      <c r="N49" s="56"/>
      <c r="O49" s="49"/>
      <c r="P49" s="55"/>
      <c r="Q49" s="49"/>
      <c r="R49" s="55"/>
      <c r="S49" s="49"/>
      <c r="T49" s="55"/>
      <c r="U49" s="49"/>
      <c r="V49" s="55"/>
      <c r="W49" s="49"/>
      <c r="X49" s="50"/>
      <c r="Y49" s="55"/>
      <c r="Z49" s="62" t="s">
        <v>582</v>
      </c>
      <c r="AA49" s="55"/>
      <c r="AB49" s="49"/>
      <c r="AC49" s="55"/>
      <c r="AD49" s="49"/>
      <c r="AE49" s="56"/>
      <c r="AF49" s="49"/>
      <c r="AG49" s="55"/>
      <c r="AH49" s="49"/>
      <c r="AI49" s="49"/>
      <c r="AJ49" s="50"/>
      <c r="AK49" s="55"/>
      <c r="AL49" s="49"/>
      <c r="AM49" s="55"/>
      <c r="AN49" s="49"/>
      <c r="AO49" s="55"/>
      <c r="AP49" s="49"/>
      <c r="AQ49" s="55"/>
      <c r="AR49" s="49"/>
      <c r="AS49" s="55"/>
      <c r="AT49" s="49"/>
      <c r="AU49" s="49"/>
      <c r="AV49" s="50"/>
      <c r="AW49" s="55"/>
      <c r="AX49" s="49"/>
      <c r="AY49" s="55"/>
      <c r="AZ49" s="49"/>
      <c r="BA49" s="55"/>
      <c r="BB49" s="49"/>
      <c r="BC49" s="55"/>
      <c r="BD49" s="49"/>
      <c r="BE49" s="51"/>
      <c r="BF49" s="50"/>
    </row>
    <row r="50" spans="2:58" s="46" customFormat="1" ht="15" customHeight="1" x14ac:dyDescent="0.25">
      <c r="B50" s="278"/>
      <c r="C50" s="281"/>
      <c r="D50" s="284"/>
      <c r="E50" s="182" t="s">
        <v>650</v>
      </c>
      <c r="F50" s="188" t="s">
        <v>586</v>
      </c>
      <c r="G50" s="1">
        <v>8</v>
      </c>
      <c r="H50" s="59" t="str">
        <f>VLOOKUP($G50,'[1]Defense Event Matrix'!$B$8:$BC$110,7,FALSE)</f>
        <v>Web Admin</v>
      </c>
      <c r="I50" s="59" t="str">
        <f>VLOOKUP($G50,'[1]Defense Event Matrix'!$B$8:$BC$110,5,FALSE)</f>
        <v>Fkardos</v>
      </c>
      <c r="J50" s="59" t="str">
        <f>VLOOKUP($G50,'[1]Defense Event Matrix'!$B$8:$BC$110,6,FALSE)</f>
        <v>100.50.80.31</v>
      </c>
      <c r="K50" s="287"/>
      <c r="L50" s="182"/>
      <c r="N50" s="48"/>
      <c r="O50" s="47"/>
      <c r="P50" s="47"/>
      <c r="Q50" s="47"/>
      <c r="R50" s="47"/>
      <c r="S50" s="47"/>
      <c r="T50" s="47"/>
      <c r="U50" s="47"/>
      <c r="V50" s="47"/>
      <c r="W50" s="49"/>
      <c r="X50" s="50"/>
      <c r="Y50" s="47"/>
      <c r="Z50" s="61" t="s">
        <v>582</v>
      </c>
      <c r="AA50" s="47"/>
      <c r="AB50" s="47"/>
      <c r="AC50" s="47"/>
      <c r="AD50" s="47"/>
      <c r="AE50" s="48"/>
      <c r="AF50" s="47"/>
      <c r="AG50" s="47"/>
      <c r="AH50" s="47"/>
      <c r="AI50" s="49"/>
      <c r="AJ50" s="50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9"/>
      <c r="AV50" s="50"/>
      <c r="AW50" s="47"/>
      <c r="AX50" s="47"/>
      <c r="AY50" s="47"/>
      <c r="AZ50" s="47"/>
      <c r="BA50" s="47"/>
      <c r="BB50" s="47"/>
      <c r="BC50" s="47"/>
      <c r="BD50" s="47"/>
      <c r="BE50" s="51"/>
      <c r="BF50" s="50"/>
    </row>
    <row r="51" spans="2:58" s="46" customFormat="1" ht="15" customHeight="1" x14ac:dyDescent="0.25">
      <c r="B51" s="278"/>
      <c r="C51" s="281"/>
      <c r="D51" s="284"/>
      <c r="E51" s="218" t="s">
        <v>651</v>
      </c>
      <c r="F51" s="219" t="s">
        <v>579</v>
      </c>
      <c r="G51" s="220">
        <v>43</v>
      </c>
      <c r="H51" s="53" t="str">
        <f>VLOOKUP($G51,'[1]Defense Event Matrix'!$B$8:$BC$110,7,FALSE)</f>
        <v>Sewer</v>
      </c>
      <c r="I51" s="53" t="str">
        <f>VLOOKUP($G51,'[1]Defense Event Matrix'!$B$8:$BC$110,5,FALSE)</f>
        <v>Salford</v>
      </c>
      <c r="J51" s="53" t="str">
        <f>VLOOKUP($G51,'[1]Defense Event Matrix'!$B$8:$BC$110,6,FALSE)</f>
        <v>40.10.80.28</v>
      </c>
      <c r="K51" s="258" t="s">
        <v>652</v>
      </c>
      <c r="L51" s="182" t="s">
        <v>653</v>
      </c>
      <c r="N51" s="55"/>
      <c r="O51" s="49"/>
      <c r="P51" s="55"/>
      <c r="Q51" s="49"/>
      <c r="R51" s="55"/>
      <c r="S51" s="49"/>
      <c r="T51" s="55"/>
      <c r="U51" s="49"/>
      <c r="V51" s="55"/>
      <c r="W51" s="49"/>
      <c r="X51" s="50"/>
      <c r="Y51" s="55"/>
      <c r="Z51" s="49"/>
      <c r="AA51" s="55"/>
      <c r="AB51" s="49"/>
      <c r="AC51" s="55"/>
      <c r="AD51" s="49"/>
      <c r="AE51" s="55"/>
      <c r="AF51" s="62" t="s">
        <v>582</v>
      </c>
      <c r="AG51" s="55"/>
      <c r="AH51" s="49"/>
      <c r="AI51" s="49"/>
      <c r="AJ51" s="50"/>
      <c r="AK51" s="55"/>
      <c r="AL51" s="49"/>
      <c r="AM51" s="55"/>
      <c r="AN51" s="49"/>
      <c r="AO51" s="55"/>
      <c r="AP51" s="49"/>
      <c r="AQ51" s="55"/>
      <c r="AR51" s="49"/>
      <c r="AS51" s="55"/>
      <c r="AT51" s="49"/>
      <c r="AU51" s="49"/>
      <c r="AV51" s="50"/>
      <c r="AW51" s="55"/>
      <c r="AX51" s="49"/>
      <c r="AY51" s="55"/>
      <c r="AZ51" s="49"/>
      <c r="BA51" s="55"/>
      <c r="BB51" s="49"/>
      <c r="BC51" s="55"/>
      <c r="BD51" s="49"/>
      <c r="BE51" s="51"/>
      <c r="BF51" s="50"/>
    </row>
    <row r="52" spans="2:58" s="46" customFormat="1" ht="15" customHeight="1" x14ac:dyDescent="0.25">
      <c r="B52" s="278"/>
      <c r="C52" s="281"/>
      <c r="D52" s="284"/>
      <c r="E52" s="182" t="s">
        <v>654</v>
      </c>
      <c r="F52" s="185" t="s">
        <v>584</v>
      </c>
      <c r="G52" s="221">
        <v>40</v>
      </c>
      <c r="H52" s="53" t="str">
        <f>VLOOKUP($G52,'[1]Defense Event Matrix'!$B$8:$BC$110,7,FALSE)</f>
        <v>Fire Alarms</v>
      </c>
      <c r="I52" s="53" t="str">
        <f>VLOOKUP($G52,'[1]Defense Event Matrix'!$B$8:$BC$110,5,FALSE)</f>
        <v>Jrodriguez</v>
      </c>
      <c r="J52" s="53" t="str">
        <f>VLOOKUP($G52,'[1]Defense Event Matrix'!$B$8:$BC$110,6,FALSE)</f>
        <v>60.20.80.28</v>
      </c>
      <c r="K52" s="259"/>
      <c r="L52" s="182"/>
      <c r="N52" s="47"/>
      <c r="O52" s="47"/>
      <c r="P52" s="47"/>
      <c r="Q52" s="47"/>
      <c r="R52" s="47"/>
      <c r="S52" s="47"/>
      <c r="T52" s="47"/>
      <c r="U52" s="47"/>
      <c r="V52" s="47"/>
      <c r="W52" s="49"/>
      <c r="X52" s="50"/>
      <c r="Y52" s="47"/>
      <c r="Z52" s="149"/>
      <c r="AA52" s="47"/>
      <c r="AB52" s="47"/>
      <c r="AC52" s="47"/>
      <c r="AD52" s="47"/>
      <c r="AE52" s="47"/>
      <c r="AF52" s="61" t="s">
        <v>582</v>
      </c>
      <c r="AG52" s="47"/>
      <c r="AH52" s="47"/>
      <c r="AI52" s="49"/>
      <c r="AJ52" s="50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9"/>
      <c r="AV52" s="50"/>
      <c r="AW52" s="47"/>
      <c r="AX52" s="47"/>
      <c r="AY52" s="47"/>
      <c r="AZ52" s="47"/>
      <c r="BA52" s="47"/>
      <c r="BB52" s="47"/>
      <c r="BC52" s="47"/>
      <c r="BD52" s="47"/>
      <c r="BE52" s="51"/>
      <c r="BF52" s="50"/>
    </row>
    <row r="53" spans="2:58" s="46" customFormat="1" ht="15" customHeight="1" x14ac:dyDescent="0.25">
      <c r="B53" s="278"/>
      <c r="C53" s="281"/>
      <c r="D53" s="284"/>
      <c r="E53" s="182" t="s">
        <v>655</v>
      </c>
      <c r="F53" s="187" t="s">
        <v>585</v>
      </c>
      <c r="G53" s="221">
        <v>41</v>
      </c>
      <c r="H53" s="53" t="str">
        <f>VLOOKUP($G53,'[1]Defense Event Matrix'!$B$8:$BC$110,7,FALSE)</f>
        <v>Distribution</v>
      </c>
      <c r="I53" s="53" t="str">
        <f>VLOOKUP($G53,'[1]Defense Event Matrix'!$B$8:$BC$110,5,FALSE)</f>
        <v>Ewages</v>
      </c>
      <c r="J53" s="53" t="str">
        <f>VLOOKUP($G53,'[1]Defense Event Matrix'!$B$8:$BC$110,6,FALSE)</f>
        <v>80.40.80.28</v>
      </c>
      <c r="K53" s="259"/>
      <c r="L53" s="182"/>
      <c r="N53" s="55"/>
      <c r="O53" s="49"/>
      <c r="P53" s="55"/>
      <c r="Q53" s="49"/>
      <c r="R53" s="55"/>
      <c r="S53" s="49"/>
      <c r="T53" s="55"/>
      <c r="U53" s="49"/>
      <c r="V53" s="55"/>
      <c r="W53" s="49"/>
      <c r="X53" s="50"/>
      <c r="Y53" s="55"/>
      <c r="Z53" s="151"/>
      <c r="AA53" s="55"/>
      <c r="AB53" s="49"/>
      <c r="AC53" s="55"/>
      <c r="AD53" s="49"/>
      <c r="AE53" s="55"/>
      <c r="AF53" s="62" t="s">
        <v>582</v>
      </c>
      <c r="AG53" s="55"/>
      <c r="AH53" s="49"/>
      <c r="AI53" s="49"/>
      <c r="AJ53" s="50"/>
      <c r="AK53" s="55"/>
      <c r="AL53" s="49"/>
      <c r="AM53" s="55"/>
      <c r="AN53" s="49"/>
      <c r="AO53" s="55"/>
      <c r="AP53" s="49"/>
      <c r="AQ53" s="55"/>
      <c r="AR53" s="49"/>
      <c r="AS53" s="55"/>
      <c r="AT53" s="49"/>
      <c r="AU53" s="49"/>
      <c r="AV53" s="50"/>
      <c r="AW53" s="55"/>
      <c r="AX53" s="49"/>
      <c r="AY53" s="55"/>
      <c r="AZ53" s="49"/>
      <c r="BA53" s="55"/>
      <c r="BB53" s="49"/>
      <c r="BC53" s="55"/>
      <c r="BD53" s="49"/>
      <c r="BE53" s="51"/>
      <c r="BF53" s="50"/>
    </row>
    <row r="54" spans="2:58" s="46" customFormat="1" ht="15" customHeight="1" x14ac:dyDescent="0.25">
      <c r="B54" s="278"/>
      <c r="C54" s="281"/>
      <c r="D54" s="284"/>
      <c r="E54" s="182" t="s">
        <v>656</v>
      </c>
      <c r="F54" s="188" t="s">
        <v>586</v>
      </c>
      <c r="G54" s="109">
        <v>42</v>
      </c>
      <c r="H54" s="53" t="str">
        <f>VLOOKUP($G54,'[1]Defense Event Matrix'!$B$8:$BC$110,7,FALSE)</f>
        <v>Distribution</v>
      </c>
      <c r="I54" s="53" t="str">
        <f>VLOOKUP($G54,'[1]Defense Event Matrix'!$B$8:$BC$110,5,FALSE)</f>
        <v>Veaves</v>
      </c>
      <c r="J54" s="53" t="str">
        <f>VLOOKUP($G54,'[1]Defense Event Matrix'!$B$8:$BC$110,6,FALSE)</f>
        <v>100.50.80.28</v>
      </c>
      <c r="K54" s="259"/>
      <c r="L54" s="182"/>
      <c r="N54" s="47"/>
      <c r="O54" s="47"/>
      <c r="P54" s="47"/>
      <c r="Q54" s="47"/>
      <c r="R54" s="47"/>
      <c r="S54" s="47"/>
      <c r="T54" s="47"/>
      <c r="U54" s="47"/>
      <c r="V54" s="47"/>
      <c r="W54" s="49"/>
      <c r="X54" s="50"/>
      <c r="Y54" s="47"/>
      <c r="Z54" s="149"/>
      <c r="AA54" s="47"/>
      <c r="AB54" s="47"/>
      <c r="AC54" s="47"/>
      <c r="AD54" s="47"/>
      <c r="AE54" s="47"/>
      <c r="AF54" s="61" t="s">
        <v>582</v>
      </c>
      <c r="AG54" s="47"/>
      <c r="AH54" s="47"/>
      <c r="AI54" s="49"/>
      <c r="AJ54" s="50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9"/>
      <c r="AV54" s="50"/>
      <c r="AW54" s="47"/>
      <c r="AX54" s="47"/>
      <c r="AY54" s="47"/>
      <c r="AZ54" s="47"/>
      <c r="BA54" s="47"/>
      <c r="BB54" s="47"/>
      <c r="BC54" s="47"/>
      <c r="BD54" s="47"/>
      <c r="BE54" s="51"/>
      <c r="BF54" s="50"/>
    </row>
    <row r="55" spans="2:58" s="46" customFormat="1" ht="15" customHeight="1" x14ac:dyDescent="0.25">
      <c r="B55" s="278"/>
      <c r="C55" s="281"/>
      <c r="D55" s="284"/>
      <c r="E55" s="182" t="str">
        <f>E51</f>
        <v>110.100.30.11</v>
      </c>
      <c r="F55" s="219" t="s">
        <v>579</v>
      </c>
      <c r="G55" s="221">
        <v>45</v>
      </c>
      <c r="H55" s="53" t="str">
        <f>VLOOKUP($G55,'[1]Defense Event Matrix'!$B$8:$BC$110,7,FALSE)</f>
        <v>Water</v>
      </c>
      <c r="I55" s="53" t="str">
        <f>VLOOKUP($G55,'[1]Defense Event Matrix'!$B$8:$BC$110,5,FALSE)</f>
        <v>Jfowler</v>
      </c>
      <c r="J55" s="53" t="str">
        <f>VLOOKUP($G55,'[1]Defense Event Matrix'!$B$8:$BC$110,6,FALSE)</f>
        <v>40.10.80.23</v>
      </c>
      <c r="K55" s="259"/>
      <c r="L55" s="182"/>
      <c r="N55" s="55"/>
      <c r="O55" s="49"/>
      <c r="P55" s="55"/>
      <c r="Q55" s="49"/>
      <c r="R55" s="55"/>
      <c r="S55" s="49"/>
      <c r="T55" s="55"/>
      <c r="U55" s="49"/>
      <c r="V55" s="55"/>
      <c r="W55" s="49"/>
      <c r="X55" s="50"/>
      <c r="Y55" s="55"/>
      <c r="Z55" s="151"/>
      <c r="AA55" s="55"/>
      <c r="AB55" s="49"/>
      <c r="AC55" s="55"/>
      <c r="AD55" s="49"/>
      <c r="AE55" s="55"/>
      <c r="AF55" s="62" t="s">
        <v>582</v>
      </c>
      <c r="AG55" s="55"/>
      <c r="AH55" s="49"/>
      <c r="AI55" s="49"/>
      <c r="AJ55" s="50"/>
      <c r="AK55" s="55"/>
      <c r="AL55" s="49"/>
      <c r="AM55" s="55"/>
      <c r="AN55" s="49"/>
      <c r="AO55" s="55"/>
      <c r="AP55" s="49"/>
      <c r="AQ55" s="55"/>
      <c r="AR55" s="49"/>
      <c r="AS55" s="55"/>
      <c r="AT55" s="49"/>
      <c r="AU55" s="49"/>
      <c r="AV55" s="50"/>
      <c r="AW55" s="55"/>
      <c r="AX55" s="49"/>
      <c r="AY55" s="55"/>
      <c r="AZ55" s="49"/>
      <c r="BA55" s="55"/>
      <c r="BB55" s="49"/>
      <c r="BC55" s="55"/>
      <c r="BD55" s="49"/>
      <c r="BE55" s="51"/>
      <c r="BF55" s="50"/>
    </row>
    <row r="56" spans="2:58" s="46" customFormat="1" ht="15" customHeight="1" x14ac:dyDescent="0.25">
      <c r="B56" s="278"/>
      <c r="C56" s="281"/>
      <c r="D56" s="284"/>
      <c r="E56" s="182" t="str">
        <f>E52</f>
        <v>110.100.30.142</v>
      </c>
      <c r="F56" s="185" t="s">
        <v>584</v>
      </c>
      <c r="G56" s="221">
        <v>46</v>
      </c>
      <c r="H56" s="53" t="str">
        <f>VLOOKUP($G56,'[1]Defense Event Matrix'!$B$8:$BC$110,7,FALSE)</f>
        <v>HVAC</v>
      </c>
      <c r="I56" s="53" t="str">
        <f>VLOOKUP($G56,'[1]Defense Event Matrix'!$B$8:$BC$110,5,FALSE)</f>
        <v>Mwhite</v>
      </c>
      <c r="J56" s="53" t="str">
        <f>VLOOKUP($G56,'[1]Defense Event Matrix'!$B$8:$BC$110,6,FALSE)</f>
        <v>60.20.80.23</v>
      </c>
      <c r="K56" s="259"/>
      <c r="L56" s="182"/>
      <c r="N56" s="47"/>
      <c r="O56" s="47"/>
      <c r="P56" s="47"/>
      <c r="Q56" s="47"/>
      <c r="R56" s="47"/>
      <c r="S56" s="47"/>
      <c r="T56" s="47"/>
      <c r="U56" s="47"/>
      <c r="V56" s="47"/>
      <c r="W56" s="49"/>
      <c r="X56" s="50"/>
      <c r="Y56" s="47"/>
      <c r="Z56" s="149"/>
      <c r="AA56" s="47"/>
      <c r="AB56" s="47"/>
      <c r="AC56" s="47"/>
      <c r="AD56" s="47"/>
      <c r="AE56" s="47"/>
      <c r="AF56" s="61" t="s">
        <v>582</v>
      </c>
      <c r="AG56" s="47"/>
      <c r="AH56" s="47"/>
      <c r="AI56" s="49"/>
      <c r="AJ56" s="50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9"/>
      <c r="AV56" s="50"/>
      <c r="AW56" s="47"/>
      <c r="AX56" s="47"/>
      <c r="AY56" s="47"/>
      <c r="AZ56" s="47"/>
      <c r="BA56" s="47"/>
      <c r="BB56" s="47"/>
      <c r="BC56" s="47"/>
      <c r="BD56" s="47"/>
      <c r="BE56" s="51"/>
      <c r="BF56" s="50"/>
    </row>
    <row r="57" spans="2:58" s="46" customFormat="1" ht="15" customHeight="1" x14ac:dyDescent="0.25">
      <c r="B57" s="278"/>
      <c r="C57" s="281"/>
      <c r="D57" s="284"/>
      <c r="E57" s="182" t="str">
        <f>E53</f>
        <v>110.100.30.62</v>
      </c>
      <c r="F57" s="187" t="s">
        <v>585</v>
      </c>
      <c r="G57" s="221">
        <v>47</v>
      </c>
      <c r="H57" s="53" t="str">
        <f>VLOOKUP($G57,'[1]Defense Event Matrix'!$B$8:$BC$110,7,FALSE)</f>
        <v>Generation</v>
      </c>
      <c r="I57" s="53" t="str">
        <f>VLOOKUP($G57,'[1]Defense Event Matrix'!$B$8:$BC$110,5,FALSE)</f>
        <v>Rbradford</v>
      </c>
      <c r="J57" s="53" t="str">
        <f>VLOOKUP($G57,'[1]Defense Event Matrix'!$B$8:$BC$110,6,FALSE)</f>
        <v>80.40.80.23</v>
      </c>
      <c r="K57" s="259"/>
      <c r="L57" s="182"/>
      <c r="N57" s="55"/>
      <c r="O57" s="49"/>
      <c r="P57" s="55"/>
      <c r="Q57" s="49"/>
      <c r="R57" s="55"/>
      <c r="S57" s="49"/>
      <c r="T57" s="55"/>
      <c r="U57" s="49"/>
      <c r="V57" s="55"/>
      <c r="W57" s="49"/>
      <c r="X57" s="50"/>
      <c r="Y57" s="55"/>
      <c r="Z57" s="151"/>
      <c r="AA57" s="55"/>
      <c r="AB57" s="49"/>
      <c r="AC57" s="55"/>
      <c r="AD57" s="49"/>
      <c r="AE57" s="55"/>
      <c r="AF57" s="62" t="s">
        <v>582</v>
      </c>
      <c r="AG57" s="55"/>
      <c r="AH57" s="49"/>
      <c r="AI57" s="49"/>
      <c r="AJ57" s="50"/>
      <c r="AK57" s="55"/>
      <c r="AL57" s="49"/>
      <c r="AM57" s="55"/>
      <c r="AN57" s="49"/>
      <c r="AO57" s="55"/>
      <c r="AP57" s="49"/>
      <c r="AQ57" s="55"/>
      <c r="AR57" s="49"/>
      <c r="AS57" s="55"/>
      <c r="AT57" s="49"/>
      <c r="AU57" s="49"/>
      <c r="AV57" s="50"/>
      <c r="AW57" s="55"/>
      <c r="AX57" s="49"/>
      <c r="AY57" s="55"/>
      <c r="AZ57" s="49"/>
      <c r="BA57" s="55"/>
      <c r="BB57" s="49"/>
      <c r="BC57" s="55"/>
      <c r="BD57" s="49"/>
      <c r="BE57" s="51"/>
      <c r="BF57" s="50"/>
    </row>
    <row r="58" spans="2:58" s="46" customFormat="1" ht="15" customHeight="1" x14ac:dyDescent="0.25">
      <c r="B58" s="278"/>
      <c r="C58" s="281"/>
      <c r="D58" s="284"/>
      <c r="E58" s="182" t="str">
        <f>E54</f>
        <v>110.100.30.65</v>
      </c>
      <c r="F58" s="188" t="s">
        <v>586</v>
      </c>
      <c r="G58" s="221">
        <v>44</v>
      </c>
      <c r="H58" s="53" t="str">
        <f>VLOOKUP($G58,'[1]Defense Event Matrix'!$B$8:$BC$110,7,FALSE)</f>
        <v>Generation</v>
      </c>
      <c r="I58" s="53" t="str">
        <f>VLOOKUP($G58,'[1]Defense Event Matrix'!$B$8:$BC$110,5,FALSE)</f>
        <v>Eclark</v>
      </c>
      <c r="J58" s="53" t="str">
        <f>VLOOKUP($G58,'[1]Defense Event Matrix'!$B$8:$BC$110,6,FALSE)</f>
        <v>100.50.80.22</v>
      </c>
      <c r="K58" s="273"/>
      <c r="L58" s="182"/>
      <c r="N58" s="47"/>
      <c r="O58" s="47"/>
      <c r="P58" s="47"/>
      <c r="Q58" s="47"/>
      <c r="R58" s="47"/>
      <c r="S58" s="47"/>
      <c r="T58" s="47"/>
      <c r="U58" s="47"/>
      <c r="V58" s="47"/>
      <c r="W58" s="49"/>
      <c r="X58" s="50"/>
      <c r="Y58" s="47"/>
      <c r="Z58" s="149"/>
      <c r="AA58" s="47"/>
      <c r="AB58" s="47"/>
      <c r="AC58" s="47"/>
      <c r="AD58" s="47"/>
      <c r="AE58" s="47"/>
      <c r="AF58" s="61" t="s">
        <v>582</v>
      </c>
      <c r="AG58" s="47"/>
      <c r="AH58" s="47"/>
      <c r="AI58" s="49"/>
      <c r="AJ58" s="50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9"/>
      <c r="AV58" s="50"/>
      <c r="AW58" s="47"/>
      <c r="AX58" s="47"/>
      <c r="AY58" s="47"/>
      <c r="AZ58" s="47"/>
      <c r="BA58" s="47"/>
      <c r="BB58" s="47"/>
      <c r="BC58" s="47"/>
      <c r="BD58" s="47"/>
      <c r="BE58" s="51"/>
      <c r="BF58" s="50"/>
    </row>
    <row r="59" spans="2:58" s="46" customFormat="1" ht="15" customHeight="1" x14ac:dyDescent="0.25">
      <c r="B59" s="278"/>
      <c r="C59" s="281"/>
      <c r="D59" s="284"/>
      <c r="E59" s="182" t="s">
        <v>628</v>
      </c>
      <c r="F59" s="180" t="s">
        <v>579</v>
      </c>
      <c r="G59" s="1">
        <v>5</v>
      </c>
      <c r="H59" s="44" t="str">
        <f>VLOOKUP($G59,'[1]Defense Event Matrix'!$B$8:$BC$110,7,FALSE)</f>
        <v>Web Admin</v>
      </c>
      <c r="I59" s="44" t="str">
        <f>VLOOKUP($G59,'[1]Defense Event Matrix'!$B$8:$BC$110,5,FALSE)</f>
        <v>Mmanning</v>
      </c>
      <c r="J59" s="44" t="str">
        <f>VLOOKUP($G59,'[1]Defense Event Matrix'!$B$8:$BC$110,6,FALSE)</f>
        <v>40.10.80.33</v>
      </c>
      <c r="K59" s="258" t="s">
        <v>629</v>
      </c>
      <c r="L59" s="182" t="s">
        <v>630</v>
      </c>
      <c r="N59" s="55"/>
      <c r="O59" s="49"/>
      <c r="P59" s="63" t="s">
        <v>582</v>
      </c>
      <c r="Q59" s="49"/>
      <c r="R59" s="55"/>
      <c r="S59" s="49"/>
      <c r="T59" s="55"/>
      <c r="U59" s="49"/>
      <c r="V59" s="55"/>
      <c r="W59" s="49"/>
      <c r="X59" s="50"/>
      <c r="Y59" s="55"/>
      <c r="Z59" s="49"/>
      <c r="AA59" s="63"/>
      <c r="AB59" s="49"/>
      <c r="AC59" s="55"/>
      <c r="AD59" s="49"/>
      <c r="AE59" s="55"/>
      <c r="AF59" s="49"/>
      <c r="AG59" s="55"/>
      <c r="AH59" s="49"/>
      <c r="AI59" s="49"/>
      <c r="AJ59" s="50"/>
      <c r="AK59" s="55"/>
      <c r="AL59" s="49"/>
      <c r="AM59" s="55"/>
      <c r="AN59" s="49"/>
      <c r="AO59" s="55"/>
      <c r="AP59" s="49"/>
      <c r="AQ59" s="55"/>
      <c r="AR59" s="49"/>
      <c r="AS59" s="55"/>
      <c r="AT59" s="49"/>
      <c r="AU59" s="49"/>
      <c r="AV59" s="50"/>
      <c r="AW59" s="55"/>
      <c r="AX59" s="49"/>
      <c r="AY59" s="55"/>
      <c r="AZ59" s="49"/>
      <c r="BA59" s="55"/>
      <c r="BB59" s="49"/>
      <c r="BC59" s="55"/>
      <c r="BD59" s="49"/>
      <c r="BE59" s="51"/>
      <c r="BF59" s="50"/>
    </row>
    <row r="60" spans="2:58" s="46" customFormat="1" ht="15" customHeight="1" x14ac:dyDescent="0.25">
      <c r="B60" s="278"/>
      <c r="C60" s="281"/>
      <c r="D60" s="284"/>
      <c r="E60" s="182" t="s">
        <v>657</v>
      </c>
      <c r="F60" s="185" t="s">
        <v>584</v>
      </c>
      <c r="G60" s="1">
        <v>6</v>
      </c>
      <c r="H60" s="222" t="str">
        <f>VLOOKUP($G60,'[1]Defense Event Matrix'!$B$8:$BC$110,7,FALSE)</f>
        <v>Web Admin</v>
      </c>
      <c r="I60" s="222" t="str">
        <f>VLOOKUP($G60,'[1]Defense Event Matrix'!$B$8:$BC$110,5,FALSE)</f>
        <v>Lirwin</v>
      </c>
      <c r="J60" s="223" t="str">
        <f>VLOOKUP($G60,'[1]Defense Event Matrix'!$B$8:$BC$110,6,FALSE)</f>
        <v>60.20.80.36</v>
      </c>
      <c r="K60" s="259"/>
      <c r="L60" s="182"/>
      <c r="N60" s="47"/>
      <c r="O60" s="47"/>
      <c r="P60" s="61" t="s">
        <v>582</v>
      </c>
      <c r="Q60" s="47"/>
      <c r="R60" s="47"/>
      <c r="S60" s="47"/>
      <c r="T60" s="47"/>
      <c r="U60" s="47"/>
      <c r="V60" s="47"/>
      <c r="W60" s="49"/>
      <c r="X60" s="50"/>
      <c r="Y60" s="47"/>
      <c r="Z60" s="61"/>
      <c r="AA60" s="61"/>
      <c r="AB60" s="47"/>
      <c r="AC60" s="47"/>
      <c r="AD60" s="47"/>
      <c r="AE60" s="47"/>
      <c r="AF60" s="47"/>
      <c r="AG60" s="47"/>
      <c r="AH60" s="47"/>
      <c r="AI60" s="49"/>
      <c r="AJ60" s="50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9"/>
      <c r="AV60" s="50"/>
      <c r="AW60" s="47"/>
      <c r="AX60" s="47"/>
      <c r="AY60" s="47"/>
      <c r="AZ60" s="47"/>
      <c r="BA60" s="47"/>
      <c r="BB60" s="47"/>
      <c r="BC60" s="47"/>
      <c r="BD60" s="47"/>
      <c r="BE60" s="51"/>
      <c r="BF60" s="50"/>
    </row>
    <row r="61" spans="2:58" s="46" customFormat="1" ht="15" customHeight="1" x14ac:dyDescent="0.25">
      <c r="B61" s="278"/>
      <c r="C61" s="281"/>
      <c r="D61" s="284"/>
      <c r="E61" s="182" t="s">
        <v>658</v>
      </c>
      <c r="F61" s="187" t="s">
        <v>585</v>
      </c>
      <c r="G61" s="1">
        <v>7</v>
      </c>
      <c r="H61" s="222" t="str">
        <f>VLOOKUP($G61,'[1]Defense Event Matrix'!$B$8:$BC$110,7,FALSE)</f>
        <v>Web Admin</v>
      </c>
      <c r="I61" s="222" t="str">
        <f>VLOOKUP($G61,'[1]Defense Event Matrix'!$B$8:$BC$110,5,FALSE)</f>
        <v>Dharris</v>
      </c>
      <c r="J61" s="223" t="str">
        <f>VLOOKUP($G61,'[1]Defense Event Matrix'!$B$8:$BC$110,6,FALSE)</f>
        <v>80.40.80.36</v>
      </c>
      <c r="K61" s="259"/>
      <c r="L61" s="182"/>
      <c r="N61" s="55"/>
      <c r="O61" s="49"/>
      <c r="P61" s="63" t="s">
        <v>582</v>
      </c>
      <c r="Q61" s="49"/>
      <c r="R61" s="55"/>
      <c r="S61" s="49"/>
      <c r="T61" s="55"/>
      <c r="U61" s="49"/>
      <c r="V61" s="55"/>
      <c r="W61" s="49"/>
      <c r="X61" s="50"/>
      <c r="Y61" s="55"/>
      <c r="Z61" s="62"/>
      <c r="AA61" s="63"/>
      <c r="AB61" s="49"/>
      <c r="AC61" s="55"/>
      <c r="AD61" s="49"/>
      <c r="AE61" s="55"/>
      <c r="AF61" s="49"/>
      <c r="AG61" s="55"/>
      <c r="AH61" s="49"/>
      <c r="AI61" s="49"/>
      <c r="AJ61" s="50"/>
      <c r="AK61" s="55"/>
      <c r="AL61" s="49"/>
      <c r="AM61" s="55"/>
      <c r="AN61" s="49"/>
      <c r="AO61" s="55"/>
      <c r="AP61" s="49"/>
      <c r="AQ61" s="55"/>
      <c r="AR61" s="49"/>
      <c r="AS61" s="55"/>
      <c r="AT61" s="49"/>
      <c r="AU61" s="49"/>
      <c r="AV61" s="50"/>
      <c r="AW61" s="55"/>
      <c r="AX61" s="49"/>
      <c r="AY61" s="55"/>
      <c r="AZ61" s="49"/>
      <c r="BA61" s="55"/>
      <c r="BB61" s="49"/>
      <c r="BC61" s="55"/>
      <c r="BD61" s="49"/>
      <c r="BE61" s="51"/>
      <c r="BF61" s="50"/>
    </row>
    <row r="62" spans="2:58" s="46" customFormat="1" ht="15" customHeight="1" x14ac:dyDescent="0.25">
      <c r="B62" s="278"/>
      <c r="C62" s="281"/>
      <c r="D62" s="284"/>
      <c r="E62" s="182" t="s">
        <v>659</v>
      </c>
      <c r="F62" s="188" t="s">
        <v>586</v>
      </c>
      <c r="G62" s="1">
        <v>8</v>
      </c>
      <c r="H62" s="222" t="str">
        <f>VLOOKUP($G62,'[1]Defense Event Matrix'!$B$8:$BC$110,7,FALSE)</f>
        <v>Web Admin</v>
      </c>
      <c r="I62" s="222" t="str">
        <f>VLOOKUP($G62,'[1]Defense Event Matrix'!$B$8:$BC$110,5,FALSE)</f>
        <v>Fkardos</v>
      </c>
      <c r="J62" s="223" t="str">
        <f>VLOOKUP($G62,'[1]Defense Event Matrix'!$B$8:$BC$110,6,FALSE)</f>
        <v>100.50.80.31</v>
      </c>
      <c r="K62" s="259"/>
      <c r="L62" s="182"/>
      <c r="N62" s="47"/>
      <c r="O62" s="47"/>
      <c r="P62" s="61" t="s">
        <v>582</v>
      </c>
      <c r="Q62" s="47"/>
      <c r="R62" s="47"/>
      <c r="S62" s="47"/>
      <c r="T62" s="47"/>
      <c r="U62" s="47"/>
      <c r="V62" s="47"/>
      <c r="W62" s="49"/>
      <c r="X62" s="50"/>
      <c r="Y62" s="47"/>
      <c r="Z62" s="61"/>
      <c r="AA62" s="61"/>
      <c r="AB62" s="47"/>
      <c r="AC62" s="47"/>
      <c r="AD62" s="47"/>
      <c r="AE62" s="47"/>
      <c r="AF62" s="47"/>
      <c r="AG62" s="47"/>
      <c r="AH62" s="47"/>
      <c r="AI62" s="49"/>
      <c r="AJ62" s="50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9"/>
      <c r="AV62" s="50"/>
      <c r="AW62" s="47"/>
      <c r="AX62" s="47"/>
      <c r="AY62" s="47"/>
      <c r="AZ62" s="47"/>
      <c r="BA62" s="47"/>
      <c r="BB62" s="47"/>
      <c r="BC62" s="47"/>
      <c r="BD62" s="47"/>
      <c r="BE62" s="51"/>
      <c r="BF62" s="50"/>
    </row>
    <row r="63" spans="2:58" s="46" customFormat="1" ht="15" customHeight="1" x14ac:dyDescent="0.25">
      <c r="B63" s="278"/>
      <c r="C63" s="281"/>
      <c r="D63" s="284"/>
      <c r="E63" s="182" t="s">
        <v>660</v>
      </c>
      <c r="F63" s="180" t="s">
        <v>579</v>
      </c>
      <c r="G63" s="192">
        <v>5</v>
      </c>
      <c r="H63" s="44" t="str">
        <f>VLOOKUP($G63,'[1]Defense Event Matrix'!$B$8:$BC$110,7,FALSE)</f>
        <v>Web Admin</v>
      </c>
      <c r="I63" s="44" t="str">
        <f>VLOOKUP($G63,'[1]Defense Event Matrix'!$B$8:$BC$110,5,FALSE)</f>
        <v>Mmanning</v>
      </c>
      <c r="J63" s="44" t="str">
        <f>VLOOKUP($G63,'[1]Defense Event Matrix'!$B$8:$BC$110,6,FALSE)</f>
        <v>40.10.80.33</v>
      </c>
      <c r="K63" s="258" t="s">
        <v>661</v>
      </c>
      <c r="L63" s="182" t="s">
        <v>662</v>
      </c>
      <c r="N63" s="55"/>
      <c r="O63" s="49"/>
      <c r="P63" s="55"/>
      <c r="Q63" s="49"/>
      <c r="R63" s="55"/>
      <c r="S63" s="49"/>
      <c r="T63" s="55"/>
      <c r="U63" s="49"/>
      <c r="V63" s="55"/>
      <c r="W63" s="49"/>
      <c r="X63" s="50"/>
      <c r="Y63" s="55"/>
      <c r="Z63" s="49"/>
      <c r="AA63" s="55"/>
      <c r="AB63" s="62" t="s">
        <v>582</v>
      </c>
      <c r="AC63" s="55"/>
      <c r="AD63" s="49"/>
      <c r="AE63" s="55"/>
      <c r="AF63" s="49"/>
      <c r="AG63" s="55"/>
      <c r="AH63" s="49"/>
      <c r="AI63" s="49"/>
      <c r="AJ63" s="50"/>
      <c r="AK63" s="55"/>
      <c r="AL63" s="49"/>
      <c r="AM63" s="55"/>
      <c r="AN63" s="49"/>
      <c r="AO63" s="55"/>
      <c r="AP63" s="49"/>
      <c r="AQ63" s="55"/>
      <c r="AR63" s="49"/>
      <c r="AS63" s="55"/>
      <c r="AT63" s="49"/>
      <c r="AU63" s="49"/>
      <c r="AV63" s="50"/>
      <c r="AW63" s="55"/>
      <c r="AX63" s="49"/>
      <c r="AY63" s="55"/>
      <c r="AZ63" s="49"/>
      <c r="BA63" s="55"/>
      <c r="BB63" s="49"/>
      <c r="BC63" s="55"/>
      <c r="BD63" s="49"/>
      <c r="BE63" s="51"/>
      <c r="BF63" s="50"/>
    </row>
    <row r="64" spans="2:58" s="46" customFormat="1" ht="15" customHeight="1" x14ac:dyDescent="0.25">
      <c r="B64" s="278"/>
      <c r="C64" s="281"/>
      <c r="D64" s="284"/>
      <c r="E64" s="182" t="s">
        <v>663</v>
      </c>
      <c r="F64" s="185" t="s">
        <v>584</v>
      </c>
      <c r="G64" s="195">
        <v>6</v>
      </c>
      <c r="H64" s="53" t="str">
        <f>VLOOKUP($G64,'[1]Defense Event Matrix'!$B$8:$BC$110,7,FALSE)</f>
        <v>Web Admin</v>
      </c>
      <c r="I64" s="53" t="str">
        <f>VLOOKUP($G64,'[1]Defense Event Matrix'!$B$8:$BC$110,5,FALSE)</f>
        <v>Lirwin</v>
      </c>
      <c r="J64" s="53" t="str">
        <f>VLOOKUP($G64,'[1]Defense Event Matrix'!$B$8:$BC$110,6,FALSE)</f>
        <v>60.20.80.36</v>
      </c>
      <c r="K64" s="259"/>
      <c r="L64" s="182"/>
      <c r="N64" s="47"/>
      <c r="O64" s="47"/>
      <c r="P64" s="47"/>
      <c r="Q64" s="47"/>
      <c r="R64" s="47"/>
      <c r="S64" s="47"/>
      <c r="T64" s="47"/>
      <c r="U64" s="47"/>
      <c r="V64" s="47"/>
      <c r="W64" s="49"/>
      <c r="X64" s="50"/>
      <c r="Y64" s="47"/>
      <c r="Z64" s="47"/>
      <c r="AA64" s="47"/>
      <c r="AB64" s="61" t="s">
        <v>582</v>
      </c>
      <c r="AC64" s="47"/>
      <c r="AD64" s="47"/>
      <c r="AE64" s="47"/>
      <c r="AF64" s="47"/>
      <c r="AG64" s="47"/>
      <c r="AH64" s="47"/>
      <c r="AI64" s="49"/>
      <c r="AJ64" s="50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9"/>
      <c r="AV64" s="50"/>
      <c r="AW64" s="47"/>
      <c r="AX64" s="47"/>
      <c r="AY64" s="47"/>
      <c r="AZ64" s="47"/>
      <c r="BA64" s="47"/>
      <c r="BB64" s="47"/>
      <c r="BC64" s="47"/>
      <c r="BD64" s="47"/>
      <c r="BE64" s="51"/>
      <c r="BF64" s="50"/>
    </row>
    <row r="65" spans="2:58" s="46" customFormat="1" ht="15" customHeight="1" x14ac:dyDescent="0.25">
      <c r="B65" s="278"/>
      <c r="C65" s="281"/>
      <c r="D65" s="284"/>
      <c r="E65" s="182" t="s">
        <v>664</v>
      </c>
      <c r="F65" s="187" t="s">
        <v>585</v>
      </c>
      <c r="G65" s="195">
        <v>7</v>
      </c>
      <c r="H65" s="53" t="str">
        <f>VLOOKUP($G65,'[1]Defense Event Matrix'!$B$8:$BC$110,7,FALSE)</f>
        <v>Web Admin</v>
      </c>
      <c r="I65" s="53" t="str">
        <f>VLOOKUP($G65,'[1]Defense Event Matrix'!$B$8:$BC$110,5,FALSE)</f>
        <v>Dharris</v>
      </c>
      <c r="J65" s="53" t="str">
        <f>VLOOKUP($G65,'[1]Defense Event Matrix'!$B$8:$BC$110,6,FALSE)</f>
        <v>80.40.80.36</v>
      </c>
      <c r="K65" s="259"/>
      <c r="L65" s="182"/>
      <c r="N65" s="55"/>
      <c r="O65" s="49"/>
      <c r="P65" s="55"/>
      <c r="Q65" s="49"/>
      <c r="R65" s="55"/>
      <c r="S65" s="49"/>
      <c r="T65" s="55"/>
      <c r="U65" s="49"/>
      <c r="V65" s="55"/>
      <c r="W65" s="49"/>
      <c r="X65" s="50"/>
      <c r="Y65" s="55"/>
      <c r="Z65" s="49"/>
      <c r="AA65" s="55"/>
      <c r="AB65" s="62" t="s">
        <v>582</v>
      </c>
      <c r="AC65" s="55"/>
      <c r="AD65" s="49"/>
      <c r="AE65" s="55"/>
      <c r="AF65" s="49"/>
      <c r="AG65" s="55"/>
      <c r="AH65" s="49"/>
      <c r="AI65" s="49"/>
      <c r="AJ65" s="50"/>
      <c r="AK65" s="55"/>
      <c r="AL65" s="49"/>
      <c r="AM65" s="55"/>
      <c r="AN65" s="49"/>
      <c r="AO65" s="55"/>
      <c r="AP65" s="49"/>
      <c r="AQ65" s="55"/>
      <c r="AR65" s="49"/>
      <c r="AS65" s="55"/>
      <c r="AT65" s="49"/>
      <c r="AU65" s="49"/>
      <c r="AV65" s="50"/>
      <c r="AW65" s="55"/>
      <c r="AX65" s="49"/>
      <c r="AY65" s="55"/>
      <c r="AZ65" s="49"/>
      <c r="BA65" s="55"/>
      <c r="BB65" s="49"/>
      <c r="BC65" s="55"/>
      <c r="BD65" s="49"/>
      <c r="BE65" s="51"/>
      <c r="BF65" s="50"/>
    </row>
    <row r="66" spans="2:58" s="46" customFormat="1" ht="15" customHeight="1" x14ac:dyDescent="0.25">
      <c r="B66" s="278"/>
      <c r="C66" s="281"/>
      <c r="D66" s="284"/>
      <c r="E66" s="182" t="s">
        <v>665</v>
      </c>
      <c r="F66" s="188" t="s">
        <v>586</v>
      </c>
      <c r="G66" s="195">
        <v>8</v>
      </c>
      <c r="H66" s="53" t="str">
        <f>VLOOKUP($G66,'[1]Defense Event Matrix'!$B$8:$BC$110,7,FALSE)</f>
        <v>Web Admin</v>
      </c>
      <c r="I66" s="53" t="str">
        <f>VLOOKUP($G66,'[1]Defense Event Matrix'!$B$8:$BC$110,5,FALSE)</f>
        <v>Fkardos</v>
      </c>
      <c r="J66" s="53" t="str">
        <f>VLOOKUP($G66,'[1]Defense Event Matrix'!$B$8:$BC$110,6,FALSE)</f>
        <v>100.50.80.31</v>
      </c>
      <c r="K66" s="273"/>
      <c r="L66" s="182"/>
      <c r="N66" s="47"/>
      <c r="O66" s="47"/>
      <c r="P66" s="47"/>
      <c r="Q66" s="47"/>
      <c r="R66" s="47"/>
      <c r="S66" s="47"/>
      <c r="T66" s="47"/>
      <c r="U66" s="47"/>
      <c r="V66" s="47"/>
      <c r="W66" s="49"/>
      <c r="X66" s="50"/>
      <c r="Y66" s="47"/>
      <c r="Z66" s="47"/>
      <c r="AA66" s="47"/>
      <c r="AB66" s="61" t="s">
        <v>582</v>
      </c>
      <c r="AC66" s="47"/>
      <c r="AD66" s="47"/>
      <c r="AE66" s="47"/>
      <c r="AF66" s="47"/>
      <c r="AG66" s="47"/>
      <c r="AH66" s="47"/>
      <c r="AI66" s="49"/>
      <c r="AJ66" s="50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9"/>
      <c r="AV66" s="50"/>
      <c r="AW66" s="47"/>
      <c r="AX66" s="47"/>
      <c r="AY66" s="47"/>
      <c r="AZ66" s="47"/>
      <c r="BA66" s="47"/>
      <c r="BB66" s="47"/>
      <c r="BC66" s="47"/>
      <c r="BD66" s="47"/>
      <c r="BE66" s="51"/>
      <c r="BF66" s="50"/>
    </row>
    <row r="67" spans="2:58" s="46" customFormat="1" ht="15" customHeight="1" x14ac:dyDescent="0.25">
      <c r="B67" s="278"/>
      <c r="C67" s="281"/>
      <c r="D67" s="284"/>
      <c r="E67" s="199" t="s">
        <v>666</v>
      </c>
      <c r="F67" s="180" t="s">
        <v>579</v>
      </c>
      <c r="G67" s="186">
        <v>32</v>
      </c>
      <c r="H67" s="43" t="str">
        <f>VLOOKUP($G67,'[1]Defense Event Matrix'!$B$8:$BC$110,7,FALSE)</f>
        <v>Sewer</v>
      </c>
      <c r="I67" s="43" t="str">
        <f>VLOOKUP($G67,'[1]Defense Event Matrix'!$B$8:$BC$110,5,FALSE)</f>
        <v>Bwilson</v>
      </c>
      <c r="J67" s="44" t="str">
        <f>VLOOKUP($G67,'[1]Defense Event Matrix'!$B$8:$BC$110,6,FALSE)</f>
        <v>40.10.80.29</v>
      </c>
      <c r="K67" s="253" t="s">
        <v>667</v>
      </c>
      <c r="L67" s="182" t="s">
        <v>668</v>
      </c>
      <c r="N67" s="55"/>
      <c r="O67" s="49"/>
      <c r="P67" s="55"/>
      <c r="Q67" s="49"/>
      <c r="R67" s="55"/>
      <c r="S67" s="49"/>
      <c r="T67" s="55"/>
      <c r="U67" s="49"/>
      <c r="V67" s="55"/>
      <c r="W67" s="49"/>
      <c r="X67" s="50"/>
      <c r="Y67" s="55"/>
      <c r="Z67" s="49"/>
      <c r="AA67" s="63" t="s">
        <v>582</v>
      </c>
      <c r="AB67" s="62"/>
      <c r="AC67" s="55"/>
      <c r="AD67" s="49"/>
      <c r="AE67" s="55"/>
      <c r="AF67" s="49"/>
      <c r="AG67" s="63"/>
      <c r="AH67" s="49"/>
      <c r="AI67" s="49"/>
      <c r="AJ67" s="50"/>
      <c r="AK67" s="55"/>
      <c r="AL67" s="49"/>
      <c r="AM67" s="55"/>
      <c r="AN67" s="49"/>
      <c r="AO67" s="55"/>
      <c r="AP67" s="49"/>
      <c r="AQ67" s="55"/>
      <c r="AR67" s="49"/>
      <c r="AS67" s="55"/>
      <c r="AT67" s="49"/>
      <c r="AU67" s="49"/>
      <c r="AV67" s="50"/>
      <c r="AW67" s="55"/>
      <c r="AX67" s="49"/>
      <c r="AY67" s="55"/>
      <c r="AZ67" s="49"/>
      <c r="BA67" s="55"/>
      <c r="BB67" s="49"/>
      <c r="BC67" s="55"/>
      <c r="BD67" s="49"/>
      <c r="BE67" s="51"/>
      <c r="BF67" s="50"/>
    </row>
    <row r="68" spans="2:58" s="46" customFormat="1" ht="15" customHeight="1" x14ac:dyDescent="0.25">
      <c r="B68" s="278"/>
      <c r="C68" s="281"/>
      <c r="D68" s="284"/>
      <c r="E68" s="224" t="s">
        <v>669</v>
      </c>
      <c r="F68" s="225" t="s">
        <v>584</v>
      </c>
      <c r="G68" s="186">
        <v>33</v>
      </c>
      <c r="H68" s="52" t="str">
        <f>VLOOKUP($G68,'[1]Defense Event Matrix'!$B$8:$BC$110,7,FALSE)</f>
        <v>HVAC</v>
      </c>
      <c r="I68" s="52" t="str">
        <f>VLOOKUP($G68,'[1]Defense Event Matrix'!$B$8:$BC$110,5,FALSE)</f>
        <v>Sphillips</v>
      </c>
      <c r="J68" s="53" t="str">
        <f>VLOOKUP($G68,'[1]Defense Event Matrix'!$B$8:$BC$110,6,FALSE)</f>
        <v>60.20.80.24</v>
      </c>
      <c r="K68" s="254"/>
      <c r="L68" s="182"/>
      <c r="N68" s="47"/>
      <c r="O68" s="47"/>
      <c r="P68" s="47"/>
      <c r="Q68" s="47"/>
      <c r="R68" s="47"/>
      <c r="S68" s="47"/>
      <c r="T68" s="47"/>
      <c r="U68" s="47"/>
      <c r="V68" s="47"/>
      <c r="W68" s="49"/>
      <c r="X68" s="50"/>
      <c r="Y68" s="47"/>
      <c r="Z68" s="47"/>
      <c r="AA68" s="61" t="s">
        <v>582</v>
      </c>
      <c r="AB68" s="47"/>
      <c r="AC68" s="47"/>
      <c r="AD68" s="47"/>
      <c r="AE68" s="47"/>
      <c r="AF68" s="61"/>
      <c r="AG68" s="47"/>
      <c r="AH68" s="47"/>
      <c r="AI68" s="49"/>
      <c r="AJ68" s="50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9"/>
      <c r="AV68" s="50"/>
      <c r="AW68" s="47"/>
      <c r="AX68" s="47"/>
      <c r="AY68" s="47"/>
      <c r="AZ68" s="47"/>
      <c r="BA68" s="47"/>
      <c r="BB68" s="47"/>
      <c r="BC68" s="47"/>
      <c r="BD68" s="47"/>
      <c r="BE68" s="51"/>
      <c r="BF68" s="50"/>
    </row>
    <row r="69" spans="2:58" s="46" customFormat="1" ht="15" customHeight="1" x14ac:dyDescent="0.25">
      <c r="B69" s="278"/>
      <c r="C69" s="281"/>
      <c r="D69" s="284"/>
      <c r="E69" s="226" t="s">
        <v>670</v>
      </c>
      <c r="F69" s="227" t="s">
        <v>585</v>
      </c>
      <c r="G69" s="186">
        <v>34</v>
      </c>
      <c r="H69" s="52" t="str">
        <f>VLOOKUP($G69,'[1]Defense Event Matrix'!$B$8:$BC$110,7,FALSE)</f>
        <v>Generation</v>
      </c>
      <c r="I69" s="52" t="str">
        <f>VLOOKUP($G69,'[1]Defense Event Matrix'!$B$8:$BC$110,5,FALSE)</f>
        <v>Dfulkerson</v>
      </c>
      <c r="J69" s="53" t="str">
        <f>VLOOKUP($G69,'[1]Defense Event Matrix'!$B$8:$BC$110,6,FALSE)</f>
        <v>80.40.80.24</v>
      </c>
      <c r="K69" s="254"/>
      <c r="L69" s="182"/>
      <c r="N69" s="55"/>
      <c r="O69" s="49"/>
      <c r="P69" s="55"/>
      <c r="Q69" s="49"/>
      <c r="R69" s="55"/>
      <c r="S69" s="49"/>
      <c r="T69" s="55"/>
      <c r="U69" s="49"/>
      <c r="V69" s="55"/>
      <c r="W69" s="49"/>
      <c r="X69" s="50"/>
      <c r="Y69" s="55"/>
      <c r="Z69" s="49"/>
      <c r="AA69" s="63" t="s">
        <v>582</v>
      </c>
      <c r="AB69" s="49"/>
      <c r="AC69" s="55"/>
      <c r="AD69" s="49"/>
      <c r="AE69" s="55"/>
      <c r="AF69" s="62"/>
      <c r="AG69" s="55"/>
      <c r="AH69" s="49"/>
      <c r="AI69" s="49"/>
      <c r="AJ69" s="50"/>
      <c r="AK69" s="55"/>
      <c r="AL69" s="49"/>
      <c r="AM69" s="55"/>
      <c r="AN69" s="49"/>
      <c r="AO69" s="55"/>
      <c r="AP69" s="49"/>
      <c r="AQ69" s="55"/>
      <c r="AR69" s="49"/>
      <c r="AS69" s="55"/>
      <c r="AT69" s="49"/>
      <c r="AU69" s="49"/>
      <c r="AV69" s="50"/>
      <c r="AW69" s="55"/>
      <c r="AX69" s="49"/>
      <c r="AY69" s="55"/>
      <c r="AZ69" s="49"/>
      <c r="BA69" s="55"/>
      <c r="BB69" s="49"/>
      <c r="BC69" s="55"/>
      <c r="BD69" s="49"/>
      <c r="BE69" s="51"/>
      <c r="BF69" s="50"/>
    </row>
    <row r="70" spans="2:58" s="46" customFormat="1" ht="15" customHeight="1" x14ac:dyDescent="0.25">
      <c r="B70" s="278"/>
      <c r="C70" s="281"/>
      <c r="D70" s="284"/>
      <c r="E70" s="228" t="s">
        <v>671</v>
      </c>
      <c r="F70" s="229" t="s">
        <v>586</v>
      </c>
      <c r="G70" s="186">
        <v>35</v>
      </c>
      <c r="H70" s="52" t="str">
        <f>VLOOKUP($G70,'[1]Defense Event Matrix'!$B$8:$BC$110,7,FALSE)</f>
        <v>Generation</v>
      </c>
      <c r="I70" s="52" t="str">
        <f>VLOOKUP($G70,'[1]Defense Event Matrix'!$B$8:$BC$110,5,FALSE)</f>
        <v>Ldiaz</v>
      </c>
      <c r="J70" s="53" t="str">
        <f>VLOOKUP($G70,'[1]Defense Event Matrix'!$B$8:$BC$110,6,FALSE)</f>
        <v>100.50.80.23</v>
      </c>
      <c r="K70" s="254"/>
      <c r="L70" s="182"/>
      <c r="N70" s="47"/>
      <c r="O70" s="47"/>
      <c r="P70" s="47"/>
      <c r="Q70" s="47"/>
      <c r="R70" s="47"/>
      <c r="S70" s="47"/>
      <c r="T70" s="47"/>
      <c r="U70" s="47"/>
      <c r="V70" s="47"/>
      <c r="W70" s="49"/>
      <c r="X70" s="50"/>
      <c r="Y70" s="47"/>
      <c r="Z70" s="47"/>
      <c r="AA70" s="61" t="s">
        <v>582</v>
      </c>
      <c r="AB70" s="47"/>
      <c r="AC70" s="47"/>
      <c r="AD70" s="47"/>
      <c r="AE70" s="47"/>
      <c r="AF70" s="61"/>
      <c r="AG70" s="47"/>
      <c r="AH70" s="47"/>
      <c r="AI70" s="49"/>
      <c r="AJ70" s="50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9"/>
      <c r="AV70" s="50"/>
      <c r="AW70" s="47"/>
      <c r="AX70" s="47"/>
      <c r="AY70" s="47"/>
      <c r="AZ70" s="47"/>
      <c r="BA70" s="47"/>
      <c r="BB70" s="47"/>
      <c r="BC70" s="47"/>
      <c r="BD70" s="47"/>
      <c r="BE70" s="51"/>
      <c r="BF70" s="50"/>
    </row>
    <row r="71" spans="2:58" s="46" customFormat="1" ht="15" customHeight="1" x14ac:dyDescent="0.25">
      <c r="B71" s="278"/>
      <c r="C71" s="281"/>
      <c r="D71" s="284"/>
      <c r="E71" s="182" t="s">
        <v>672</v>
      </c>
      <c r="F71" s="180" t="s">
        <v>579</v>
      </c>
      <c r="G71" s="186">
        <v>36</v>
      </c>
      <c r="H71" s="222" t="str">
        <f>VLOOKUP($G71,'[1]Defense Event Matrix'!$B$8:$BC$110,7,FALSE)</f>
        <v>Water</v>
      </c>
      <c r="I71" s="222" t="str">
        <f>VLOOKUP($G71,'[1]Defense Event Matrix'!$B$8:$BC$110,5,FALSE)</f>
        <v>Bgunn</v>
      </c>
      <c r="J71" s="223" t="str">
        <f>VLOOKUP($G71,'[1]Defense Event Matrix'!$B$8:$BC$110,6,FALSE)</f>
        <v>40.10.80.24</v>
      </c>
      <c r="K71" s="254"/>
      <c r="L71" s="182"/>
      <c r="N71" s="55"/>
      <c r="O71" s="49"/>
      <c r="P71" s="55"/>
      <c r="Q71" s="49"/>
      <c r="R71" s="55"/>
      <c r="S71" s="49"/>
      <c r="T71" s="55"/>
      <c r="U71" s="49"/>
      <c r="V71" s="55"/>
      <c r="W71" s="49"/>
      <c r="X71" s="50"/>
      <c r="Y71" s="55"/>
      <c r="Z71" s="62"/>
      <c r="AA71" s="63" t="s">
        <v>582</v>
      </c>
      <c r="AB71" s="49"/>
      <c r="AC71" s="55"/>
      <c r="AD71" s="49"/>
      <c r="AE71" s="55"/>
      <c r="AF71" s="49"/>
      <c r="AG71" s="55"/>
      <c r="AH71" s="49"/>
      <c r="AI71" s="49"/>
      <c r="AJ71" s="50"/>
      <c r="AK71" s="55"/>
      <c r="AL71" s="49"/>
      <c r="AM71" s="55"/>
      <c r="AN71" s="49"/>
      <c r="AO71" s="55"/>
      <c r="AP71" s="49"/>
      <c r="AQ71" s="55"/>
      <c r="AR71" s="49"/>
      <c r="AS71" s="55"/>
      <c r="AT71" s="49"/>
      <c r="AU71" s="49"/>
      <c r="AV71" s="50"/>
      <c r="AW71" s="55"/>
      <c r="AX71" s="49"/>
      <c r="AY71" s="55"/>
      <c r="AZ71" s="49"/>
      <c r="BA71" s="55"/>
      <c r="BB71" s="49"/>
      <c r="BC71" s="55"/>
      <c r="BD71" s="49"/>
      <c r="BE71" s="51"/>
      <c r="BF71" s="50"/>
    </row>
    <row r="72" spans="2:58" s="46" customFormat="1" ht="15" customHeight="1" x14ac:dyDescent="0.25">
      <c r="B72" s="278"/>
      <c r="C72" s="281"/>
      <c r="D72" s="284"/>
      <c r="E72" s="224" t="str">
        <f>E68</f>
        <v>110.100.30.240</v>
      </c>
      <c r="F72" s="225" t="s">
        <v>584</v>
      </c>
      <c r="G72" s="186">
        <v>37</v>
      </c>
      <c r="H72" s="52" t="str">
        <f>VLOOKUP($G72,'[1]Defense Event Matrix'!$B$8:$BC$110,7,FALSE)</f>
        <v>Fire Alarms</v>
      </c>
      <c r="I72" s="52" t="str">
        <f>VLOOKUP($G72,'[1]Defense Event Matrix'!$B$8:$BC$110,5,FALSE)</f>
        <v>Pmartin</v>
      </c>
      <c r="J72" s="53" t="str">
        <f>VLOOKUP($G72,'[1]Defense Event Matrix'!$B$8:$BC$110,6,FALSE)</f>
        <v>60.20.80.29</v>
      </c>
      <c r="K72" s="254"/>
      <c r="L72" s="182"/>
      <c r="N72" s="47"/>
      <c r="O72" s="47"/>
      <c r="P72" s="47"/>
      <c r="Q72" s="47"/>
      <c r="R72" s="47"/>
      <c r="S72" s="47"/>
      <c r="T72" s="47"/>
      <c r="U72" s="47"/>
      <c r="V72" s="47"/>
      <c r="W72" s="49"/>
      <c r="X72" s="50"/>
      <c r="Y72" s="47"/>
      <c r="Z72" s="47"/>
      <c r="AA72" s="61" t="s">
        <v>582</v>
      </c>
      <c r="AB72" s="47"/>
      <c r="AC72" s="47"/>
      <c r="AD72" s="47"/>
      <c r="AE72" s="47"/>
      <c r="AF72" s="61"/>
      <c r="AG72" s="47"/>
      <c r="AH72" s="47"/>
      <c r="AI72" s="49"/>
      <c r="AJ72" s="50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9"/>
      <c r="AV72" s="50"/>
      <c r="AW72" s="47"/>
      <c r="AX72" s="47"/>
      <c r="AY72" s="47"/>
      <c r="AZ72" s="47"/>
      <c r="BA72" s="47"/>
      <c r="BB72" s="47"/>
      <c r="BC72" s="47"/>
      <c r="BD72" s="47"/>
      <c r="BE72" s="51"/>
      <c r="BF72" s="50"/>
    </row>
    <row r="73" spans="2:58" s="46" customFormat="1" ht="15" customHeight="1" x14ac:dyDescent="0.25">
      <c r="B73" s="278"/>
      <c r="C73" s="281"/>
      <c r="D73" s="284"/>
      <c r="E73" s="226" t="str">
        <f>E69</f>
        <v>110.100.30.97</v>
      </c>
      <c r="F73" s="227" t="s">
        <v>585</v>
      </c>
      <c r="G73" s="186">
        <v>38</v>
      </c>
      <c r="H73" s="52" t="str">
        <f>VLOOKUP($G73,'[1]Defense Event Matrix'!$B$8:$BC$110,7,FALSE)</f>
        <v>Distribution</v>
      </c>
      <c r="I73" s="52" t="str">
        <f>VLOOKUP($G73,'[1]Defense Event Matrix'!$B$8:$BC$110,5,FALSE)</f>
        <v>Edonovan</v>
      </c>
      <c r="J73" s="53" t="str">
        <f>VLOOKUP($G73,'[1]Defense Event Matrix'!$B$8:$BC$110,6,FALSE)</f>
        <v>80.40.80.29</v>
      </c>
      <c r="K73" s="254"/>
      <c r="L73" s="182"/>
      <c r="N73" s="55"/>
      <c r="O73" s="49"/>
      <c r="P73" s="55"/>
      <c r="Q73" s="49"/>
      <c r="R73" s="55"/>
      <c r="S73" s="49"/>
      <c r="T73" s="55"/>
      <c r="U73" s="49"/>
      <c r="V73" s="55"/>
      <c r="W73" s="49"/>
      <c r="X73" s="50"/>
      <c r="Y73" s="55"/>
      <c r="Z73" s="49"/>
      <c r="AA73" s="63" t="s">
        <v>582</v>
      </c>
      <c r="AB73" s="49"/>
      <c r="AC73" s="55"/>
      <c r="AD73" s="49"/>
      <c r="AE73" s="55"/>
      <c r="AF73" s="62"/>
      <c r="AG73" s="55"/>
      <c r="AH73" s="49"/>
      <c r="AI73" s="49"/>
      <c r="AJ73" s="50"/>
      <c r="AK73" s="55"/>
      <c r="AL73" s="49"/>
      <c r="AM73" s="55"/>
      <c r="AN73" s="49"/>
      <c r="AO73" s="55"/>
      <c r="AP73" s="49"/>
      <c r="AQ73" s="55"/>
      <c r="AR73" s="49"/>
      <c r="AS73" s="55"/>
      <c r="AT73" s="49"/>
      <c r="AU73" s="49"/>
      <c r="AV73" s="50"/>
      <c r="AW73" s="55"/>
      <c r="AX73" s="49"/>
      <c r="AY73" s="55"/>
      <c r="AZ73" s="49"/>
      <c r="BA73" s="55"/>
      <c r="BB73" s="49"/>
      <c r="BC73" s="55"/>
      <c r="BD73" s="49"/>
      <c r="BE73" s="51"/>
      <c r="BF73" s="50"/>
    </row>
    <row r="74" spans="2:58" s="46" customFormat="1" ht="15" customHeight="1" x14ac:dyDescent="0.25">
      <c r="B74" s="278"/>
      <c r="C74" s="281"/>
      <c r="D74" s="285"/>
      <c r="E74" s="228" t="str">
        <f>E70</f>
        <v>110.100.30.154</v>
      </c>
      <c r="F74" s="229" t="s">
        <v>586</v>
      </c>
      <c r="G74" s="186">
        <v>39</v>
      </c>
      <c r="H74" s="58" t="str">
        <f>VLOOKUP($G74,'[1]Defense Event Matrix'!$B$8:$BC$110,7,FALSE)</f>
        <v>Distribution</v>
      </c>
      <c r="I74" s="58" t="str">
        <f>VLOOKUP($G74,'[1]Defense Event Matrix'!$B$8:$BC$110,5,FALSE)</f>
        <v>Ianderson</v>
      </c>
      <c r="J74" s="59" t="str">
        <f>VLOOKUP($G74,'[1]Defense Event Matrix'!$B$8:$BC$110,6,FALSE)</f>
        <v>100.50.80.29</v>
      </c>
      <c r="K74" s="255"/>
      <c r="L74" s="182"/>
      <c r="N74" s="47"/>
      <c r="O74" s="47"/>
      <c r="P74" s="47"/>
      <c r="Q74" s="47"/>
      <c r="R74" s="47"/>
      <c r="S74" s="47"/>
      <c r="T74" s="47"/>
      <c r="U74" s="47"/>
      <c r="V74" s="47"/>
      <c r="W74" s="49"/>
      <c r="X74" s="50"/>
      <c r="Y74" s="47"/>
      <c r="Z74" s="47"/>
      <c r="AA74" s="61" t="s">
        <v>582</v>
      </c>
      <c r="AB74" s="47"/>
      <c r="AC74" s="47"/>
      <c r="AD74" s="47"/>
      <c r="AE74" s="47"/>
      <c r="AF74" s="61"/>
      <c r="AG74" s="47"/>
      <c r="AH74" s="47"/>
      <c r="AI74" s="49"/>
      <c r="AJ74" s="50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9"/>
      <c r="AV74" s="50"/>
      <c r="AW74" s="47"/>
      <c r="AX74" s="47"/>
      <c r="AY74" s="47"/>
      <c r="AZ74" s="47"/>
      <c r="BA74" s="47"/>
      <c r="BB74" s="47"/>
      <c r="BC74" s="47"/>
      <c r="BD74" s="47"/>
      <c r="BE74" s="51"/>
      <c r="BF74" s="50"/>
    </row>
    <row r="75" spans="2:58" s="46" customFormat="1" ht="15" customHeight="1" x14ac:dyDescent="0.25">
      <c r="B75" s="278"/>
      <c r="C75" s="281"/>
      <c r="D75" s="230"/>
      <c r="E75" s="231" t="s">
        <v>672</v>
      </c>
      <c r="F75" s="219" t="s">
        <v>579</v>
      </c>
      <c r="G75" s="186">
        <v>32</v>
      </c>
      <c r="H75" s="52" t="str">
        <f>VLOOKUP($G75,'[1]Defense Event Matrix'!$B$8:$BC$110,7,FALSE)</f>
        <v>Sewer</v>
      </c>
      <c r="I75" s="53" t="str">
        <f>VLOOKUP($G75,'[1]Defense Event Matrix'!$B$8:$BC$110,5,FALSE)</f>
        <v>Bwilson</v>
      </c>
      <c r="J75" s="53" t="str">
        <f>VLOOKUP($G75,'[1]Defense Event Matrix'!$B$8:$BC$110,6,FALSE)</f>
        <v>40.10.80.29</v>
      </c>
      <c r="K75" s="258" t="s">
        <v>673</v>
      </c>
      <c r="L75" s="182" t="s">
        <v>674</v>
      </c>
      <c r="N75" s="55"/>
      <c r="O75" s="49"/>
      <c r="P75" s="55"/>
      <c r="Q75" s="49"/>
      <c r="R75" s="55"/>
      <c r="S75" s="49"/>
      <c r="T75" s="55"/>
      <c r="U75" s="49"/>
      <c r="V75" s="55"/>
      <c r="W75" s="49"/>
      <c r="X75" s="50"/>
      <c r="Y75" s="55"/>
      <c r="Z75" s="49"/>
      <c r="AA75" s="55"/>
      <c r="AB75" s="49"/>
      <c r="AC75" s="55"/>
      <c r="AD75" s="49"/>
      <c r="AE75" s="55"/>
      <c r="AF75" s="49"/>
      <c r="AG75" s="63" t="s">
        <v>582</v>
      </c>
      <c r="AH75" s="49"/>
      <c r="AI75" s="49"/>
      <c r="AJ75" s="50"/>
      <c r="AK75" s="55"/>
      <c r="AL75" s="49"/>
      <c r="AM75" s="55"/>
      <c r="AN75" s="49"/>
      <c r="AO75" s="55"/>
      <c r="AP75" s="49"/>
      <c r="AQ75" s="55"/>
      <c r="AR75" s="49"/>
      <c r="AS75" s="55"/>
      <c r="AT75" s="49"/>
      <c r="AU75" s="49"/>
      <c r="AV75" s="50"/>
      <c r="AW75" s="55"/>
      <c r="AX75" s="49"/>
      <c r="AY75" s="55"/>
      <c r="AZ75" s="49"/>
      <c r="BA75" s="55"/>
      <c r="BB75" s="49"/>
      <c r="BC75" s="55"/>
      <c r="BD75" s="49"/>
      <c r="BE75" s="51"/>
      <c r="BF75" s="50"/>
    </row>
    <row r="76" spans="2:58" s="46" customFormat="1" ht="15" customHeight="1" x14ac:dyDescent="0.25">
      <c r="B76" s="278"/>
      <c r="C76" s="281"/>
      <c r="D76" s="230"/>
      <c r="E76" s="231" t="s">
        <v>657</v>
      </c>
      <c r="F76" s="225" t="s">
        <v>675</v>
      </c>
      <c r="G76" s="186">
        <v>33</v>
      </c>
      <c r="H76" s="52" t="str">
        <f>VLOOKUP($G76,'[1]Defense Event Matrix'!$B$8:$BC$110,7,FALSE)</f>
        <v>HVAC</v>
      </c>
      <c r="I76" s="53" t="str">
        <f>VLOOKUP($G76,'[1]Defense Event Matrix'!$B$8:$BC$110,5,FALSE)</f>
        <v>Sphillips</v>
      </c>
      <c r="J76" s="53" t="str">
        <f>VLOOKUP($G76,'[1]Defense Event Matrix'!$B$8:$BC$110,6,FALSE)</f>
        <v>60.20.80.24</v>
      </c>
      <c r="K76" s="259"/>
      <c r="L76" s="182"/>
      <c r="N76" s="47"/>
      <c r="O76" s="47"/>
      <c r="P76" s="47"/>
      <c r="Q76" s="47"/>
      <c r="R76" s="47"/>
      <c r="S76" s="47"/>
      <c r="T76" s="47"/>
      <c r="U76" s="47"/>
      <c r="V76" s="47"/>
      <c r="W76" s="49"/>
      <c r="X76" s="50"/>
      <c r="Y76" s="47"/>
      <c r="Z76" s="47"/>
      <c r="AA76" s="47"/>
      <c r="AB76" s="47"/>
      <c r="AC76" s="47"/>
      <c r="AD76" s="47"/>
      <c r="AE76" s="47"/>
      <c r="AF76" s="47"/>
      <c r="AG76" s="61" t="s">
        <v>582</v>
      </c>
      <c r="AH76" s="47"/>
      <c r="AI76" s="49"/>
      <c r="AJ76" s="50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9"/>
      <c r="AV76" s="50"/>
      <c r="AW76" s="47"/>
      <c r="AX76" s="47"/>
      <c r="AY76" s="47"/>
      <c r="AZ76" s="47"/>
      <c r="BA76" s="47"/>
      <c r="BB76" s="47"/>
      <c r="BC76" s="47"/>
      <c r="BD76" s="47"/>
      <c r="BE76" s="51"/>
      <c r="BF76" s="50"/>
    </row>
    <row r="77" spans="2:58" s="46" customFormat="1" ht="15" customHeight="1" x14ac:dyDescent="0.25">
      <c r="B77" s="278"/>
      <c r="C77" s="281"/>
      <c r="D77" s="230"/>
      <c r="E77" s="231" t="s">
        <v>658</v>
      </c>
      <c r="F77" s="227" t="s">
        <v>585</v>
      </c>
      <c r="G77" s="186">
        <v>34</v>
      </c>
      <c r="H77" s="52" t="str">
        <f>VLOOKUP($G77,'[1]Defense Event Matrix'!$B$8:$BC$110,7,FALSE)</f>
        <v>Generation</v>
      </c>
      <c r="I77" s="53" t="str">
        <f>VLOOKUP($G77,'[1]Defense Event Matrix'!$B$8:$BC$110,5,FALSE)</f>
        <v>Dfulkerson</v>
      </c>
      <c r="J77" s="53" t="str">
        <f>VLOOKUP($G77,'[1]Defense Event Matrix'!$B$8:$BC$110,6,FALSE)</f>
        <v>80.40.80.24</v>
      </c>
      <c r="K77" s="259"/>
      <c r="L77" s="182"/>
      <c r="N77" s="55"/>
      <c r="O77" s="49"/>
      <c r="P77" s="55"/>
      <c r="Q77" s="49"/>
      <c r="R77" s="55"/>
      <c r="S77" s="49"/>
      <c r="T77" s="55"/>
      <c r="U77" s="49"/>
      <c r="V77" s="55"/>
      <c r="W77" s="49"/>
      <c r="X77" s="50"/>
      <c r="Y77" s="55"/>
      <c r="Z77" s="49"/>
      <c r="AA77" s="55"/>
      <c r="AB77" s="49"/>
      <c r="AC77" s="55"/>
      <c r="AD77" s="49"/>
      <c r="AE77" s="55"/>
      <c r="AF77" s="49"/>
      <c r="AG77" s="63" t="s">
        <v>582</v>
      </c>
      <c r="AH77" s="49"/>
      <c r="AI77" s="49"/>
      <c r="AJ77" s="50"/>
      <c r="AK77" s="55"/>
      <c r="AL77" s="49"/>
      <c r="AM77" s="55"/>
      <c r="AN77" s="49"/>
      <c r="AO77" s="55"/>
      <c r="AP77" s="49"/>
      <c r="AQ77" s="55"/>
      <c r="AR77" s="49"/>
      <c r="AS77" s="55"/>
      <c r="AT77" s="49"/>
      <c r="AU77" s="49"/>
      <c r="AV77" s="50"/>
      <c r="AW77" s="55"/>
      <c r="AX77" s="49"/>
      <c r="AY77" s="55"/>
      <c r="AZ77" s="49"/>
      <c r="BA77" s="55"/>
      <c r="BB77" s="49"/>
      <c r="BC77" s="55"/>
      <c r="BD77" s="49"/>
      <c r="BE77" s="51"/>
      <c r="BF77" s="50"/>
    </row>
    <row r="78" spans="2:58" s="46" customFormat="1" ht="15" customHeight="1" x14ac:dyDescent="0.25">
      <c r="B78" s="278"/>
      <c r="C78" s="281"/>
      <c r="D78" s="230"/>
      <c r="E78" s="231" t="s">
        <v>659</v>
      </c>
      <c r="F78" s="229" t="s">
        <v>586</v>
      </c>
      <c r="G78" s="186">
        <v>35</v>
      </c>
      <c r="H78" s="52" t="str">
        <f>VLOOKUP($G78,'[1]Defense Event Matrix'!$B$8:$BC$110,7,FALSE)</f>
        <v>Generation</v>
      </c>
      <c r="I78" s="53" t="str">
        <f>VLOOKUP($G78,'[1]Defense Event Matrix'!$B$8:$BC$110,5,FALSE)</f>
        <v>Ldiaz</v>
      </c>
      <c r="J78" s="53" t="str">
        <f>VLOOKUP($G78,'[1]Defense Event Matrix'!$B$8:$BC$110,6,FALSE)</f>
        <v>100.50.80.23</v>
      </c>
      <c r="K78" s="259"/>
      <c r="L78" s="182"/>
      <c r="N78" s="47"/>
      <c r="O78" s="47"/>
      <c r="P78" s="47"/>
      <c r="Q78" s="47"/>
      <c r="R78" s="47"/>
      <c r="S78" s="47"/>
      <c r="T78" s="47"/>
      <c r="U78" s="47"/>
      <c r="V78" s="47"/>
      <c r="W78" s="49"/>
      <c r="X78" s="50"/>
      <c r="Y78" s="47"/>
      <c r="Z78" s="47"/>
      <c r="AA78" s="47"/>
      <c r="AB78" s="47"/>
      <c r="AC78" s="47"/>
      <c r="AD78" s="47"/>
      <c r="AE78" s="47"/>
      <c r="AF78" s="47"/>
      <c r="AG78" s="61" t="s">
        <v>582</v>
      </c>
      <c r="AH78" s="47"/>
      <c r="AI78" s="49"/>
      <c r="AJ78" s="50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9"/>
      <c r="AV78" s="50"/>
      <c r="AW78" s="47"/>
      <c r="AX78" s="47"/>
      <c r="AY78" s="47"/>
      <c r="AZ78" s="47"/>
      <c r="BA78" s="47"/>
      <c r="BB78" s="47"/>
      <c r="BC78" s="47"/>
      <c r="BD78" s="47"/>
      <c r="BE78" s="51"/>
      <c r="BF78" s="50"/>
    </row>
    <row r="79" spans="2:58" s="46" customFormat="1" ht="15" customHeight="1" x14ac:dyDescent="0.25">
      <c r="B79" s="278"/>
      <c r="C79" s="281"/>
      <c r="D79" s="230"/>
      <c r="E79" s="199" t="s">
        <v>676</v>
      </c>
      <c r="F79" s="219" t="s">
        <v>579</v>
      </c>
      <c r="G79" s="186">
        <v>43</v>
      </c>
      <c r="H79" s="52" t="str">
        <f>VLOOKUP($G79,'[1]Defense Event Matrix'!$B$8:$BC$110,7,FALSE)</f>
        <v>Sewer</v>
      </c>
      <c r="I79" s="53" t="str">
        <f>VLOOKUP($G79,'[1]Defense Event Matrix'!$B$8:$BC$110,5,FALSE)</f>
        <v>Salford</v>
      </c>
      <c r="J79" s="53" t="str">
        <f>VLOOKUP($G79,'[1]Defense Event Matrix'!$B$8:$BC$110,6,FALSE)</f>
        <v>40.10.80.28</v>
      </c>
      <c r="K79" s="259"/>
      <c r="L79" s="182"/>
      <c r="N79" s="55"/>
      <c r="O79" s="49"/>
      <c r="P79" s="55"/>
      <c r="Q79" s="49"/>
      <c r="R79" s="55"/>
      <c r="S79" s="49"/>
      <c r="T79" s="55"/>
      <c r="U79" s="49"/>
      <c r="V79" s="55"/>
      <c r="W79" s="49"/>
      <c r="X79" s="50"/>
      <c r="Y79" s="55"/>
      <c r="Z79" s="49"/>
      <c r="AA79" s="55"/>
      <c r="AB79" s="49"/>
      <c r="AC79" s="55"/>
      <c r="AD79" s="49"/>
      <c r="AE79" s="55"/>
      <c r="AF79" s="49"/>
      <c r="AG79" s="63" t="s">
        <v>582</v>
      </c>
      <c r="AH79" s="49"/>
      <c r="AI79" s="49"/>
      <c r="AJ79" s="50"/>
      <c r="AK79" s="55"/>
      <c r="AL79" s="49"/>
      <c r="AM79" s="55"/>
      <c r="AN79" s="49"/>
      <c r="AO79" s="55"/>
      <c r="AP79" s="49"/>
      <c r="AQ79" s="55"/>
      <c r="AR79" s="49"/>
      <c r="AS79" s="55"/>
      <c r="AT79" s="49"/>
      <c r="AU79" s="49"/>
      <c r="AV79" s="50"/>
      <c r="AW79" s="55"/>
      <c r="AX79" s="49"/>
      <c r="AY79" s="55"/>
      <c r="AZ79" s="49"/>
      <c r="BA79" s="55"/>
      <c r="BB79" s="49"/>
      <c r="BC79" s="55"/>
      <c r="BD79" s="49"/>
      <c r="BE79" s="51"/>
      <c r="BF79" s="50"/>
    </row>
    <row r="80" spans="2:58" s="46" customFormat="1" ht="15" customHeight="1" x14ac:dyDescent="0.25">
      <c r="B80" s="278"/>
      <c r="C80" s="281"/>
      <c r="D80" s="230"/>
      <c r="E80" s="199" t="s">
        <v>677</v>
      </c>
      <c r="F80" s="229" t="s">
        <v>586</v>
      </c>
      <c r="G80" s="186">
        <v>44</v>
      </c>
      <c r="H80" s="52" t="str">
        <f>VLOOKUP($G80,'[1]Defense Event Matrix'!$B$8:$BC$110,7,FALSE)</f>
        <v>Generation</v>
      </c>
      <c r="I80" s="53" t="str">
        <f>VLOOKUP($G80,'[1]Defense Event Matrix'!$B$8:$BC$110,5,FALSE)</f>
        <v>Eclark</v>
      </c>
      <c r="J80" s="53" t="str">
        <f>VLOOKUP($G80,'[1]Defense Event Matrix'!$B$8:$BC$110,6,FALSE)</f>
        <v>100.50.80.22</v>
      </c>
      <c r="K80" s="259"/>
      <c r="L80" s="182"/>
      <c r="N80" s="47"/>
      <c r="O80" s="47"/>
      <c r="P80" s="47"/>
      <c r="Q80" s="47"/>
      <c r="R80" s="47"/>
      <c r="S80" s="47"/>
      <c r="T80" s="47"/>
      <c r="U80" s="47"/>
      <c r="V80" s="47"/>
      <c r="W80" s="49"/>
      <c r="X80" s="50"/>
      <c r="Y80" s="47"/>
      <c r="Z80" s="47"/>
      <c r="AA80" s="47"/>
      <c r="AB80" s="47"/>
      <c r="AC80" s="47"/>
      <c r="AD80" s="47"/>
      <c r="AE80" s="47"/>
      <c r="AF80" s="47"/>
      <c r="AG80" s="61" t="s">
        <v>582</v>
      </c>
      <c r="AH80" s="47"/>
      <c r="AI80" s="49"/>
      <c r="AJ80" s="50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9"/>
      <c r="AV80" s="50"/>
      <c r="AW80" s="47"/>
      <c r="AX80" s="47"/>
      <c r="AY80" s="47"/>
      <c r="AZ80" s="47"/>
      <c r="BA80" s="47"/>
      <c r="BB80" s="47"/>
      <c r="BC80" s="47"/>
      <c r="BD80" s="47"/>
      <c r="BE80" s="51"/>
      <c r="BF80" s="50"/>
    </row>
    <row r="81" spans="2:61" s="46" customFormat="1" ht="15" customHeight="1" x14ac:dyDescent="0.25">
      <c r="B81" s="278"/>
      <c r="C81" s="281"/>
      <c r="D81" s="230"/>
      <c r="E81" s="199" t="s">
        <v>678</v>
      </c>
      <c r="F81" s="219" t="s">
        <v>579</v>
      </c>
      <c r="G81" s="186">
        <v>45</v>
      </c>
      <c r="H81" s="52" t="str">
        <f>VLOOKUP($G81,'[1]Defense Event Matrix'!$B$8:$BC$110,7,FALSE)</f>
        <v>Water</v>
      </c>
      <c r="I81" s="53" t="str">
        <f>VLOOKUP($G81,'[1]Defense Event Matrix'!$B$8:$BC$110,5,FALSE)</f>
        <v>Jfowler</v>
      </c>
      <c r="J81" s="53" t="str">
        <f>VLOOKUP($G81,'[1]Defense Event Matrix'!$B$8:$BC$110,6,FALSE)</f>
        <v>40.10.80.23</v>
      </c>
      <c r="K81" s="259"/>
      <c r="L81" s="182"/>
      <c r="N81" s="55"/>
      <c r="O81" s="49"/>
      <c r="P81" s="55"/>
      <c r="Q81" s="49"/>
      <c r="R81" s="55"/>
      <c r="S81" s="49"/>
      <c r="T81" s="55"/>
      <c r="U81" s="49"/>
      <c r="V81" s="55"/>
      <c r="W81" s="49"/>
      <c r="X81" s="50"/>
      <c r="Y81" s="55"/>
      <c r="Z81" s="49"/>
      <c r="AA81" s="55"/>
      <c r="AB81" s="49"/>
      <c r="AC81" s="55"/>
      <c r="AD81" s="49"/>
      <c r="AE81" s="55"/>
      <c r="AF81" s="49"/>
      <c r="AG81" s="63" t="s">
        <v>582</v>
      </c>
      <c r="AH81" s="49"/>
      <c r="AI81" s="49"/>
      <c r="AJ81" s="50"/>
      <c r="AK81" s="55"/>
      <c r="AL81" s="49"/>
      <c r="AM81" s="55"/>
      <c r="AN81" s="49"/>
      <c r="AO81" s="55"/>
      <c r="AP81" s="49"/>
      <c r="AQ81" s="55"/>
      <c r="AR81" s="49"/>
      <c r="AS81" s="55"/>
      <c r="AT81" s="49"/>
      <c r="AU81" s="49"/>
      <c r="AV81" s="50"/>
      <c r="AW81" s="55"/>
      <c r="AX81" s="49"/>
      <c r="AY81" s="55"/>
      <c r="AZ81" s="49"/>
      <c r="BA81" s="55"/>
      <c r="BB81" s="49"/>
      <c r="BC81" s="55"/>
      <c r="BD81" s="49"/>
      <c r="BE81" s="51"/>
      <c r="BF81" s="50"/>
    </row>
    <row r="82" spans="2:61" s="46" customFormat="1" ht="15" customHeight="1" x14ac:dyDescent="0.25">
      <c r="B82" s="278"/>
      <c r="C82" s="281"/>
      <c r="D82" s="230"/>
      <c r="E82" s="199" t="s">
        <v>679</v>
      </c>
      <c r="F82" s="225" t="s">
        <v>675</v>
      </c>
      <c r="G82" s="186">
        <v>46</v>
      </c>
      <c r="H82" s="52" t="str">
        <f>VLOOKUP($G82,'[1]Defense Event Matrix'!$B$8:$BC$110,7,FALSE)</f>
        <v>HVAC</v>
      </c>
      <c r="I82" s="53" t="str">
        <f>VLOOKUP($G82,'[1]Defense Event Matrix'!$B$8:$BC$110,5,FALSE)</f>
        <v>Mwhite</v>
      </c>
      <c r="J82" s="53" t="str">
        <f>VLOOKUP($G82,'[1]Defense Event Matrix'!$B$8:$BC$110,6,FALSE)</f>
        <v>60.20.80.23</v>
      </c>
      <c r="K82" s="273"/>
      <c r="L82" s="182"/>
      <c r="N82" s="47"/>
      <c r="O82" s="47"/>
      <c r="P82" s="47"/>
      <c r="Q82" s="47"/>
      <c r="R82" s="47"/>
      <c r="S82" s="47"/>
      <c r="T82" s="47"/>
      <c r="U82" s="47"/>
      <c r="V82" s="47"/>
      <c r="W82" s="49"/>
      <c r="X82" s="50"/>
      <c r="Y82" s="47"/>
      <c r="Z82" s="47"/>
      <c r="AA82" s="47"/>
      <c r="AB82" s="47"/>
      <c r="AC82" s="47"/>
      <c r="AD82" s="47"/>
      <c r="AE82" s="47"/>
      <c r="AF82" s="47"/>
      <c r="AG82" s="61" t="s">
        <v>582</v>
      </c>
      <c r="AH82" s="47"/>
      <c r="AI82" s="49"/>
      <c r="AJ82" s="50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9"/>
      <c r="AV82" s="50"/>
      <c r="AW82" s="47"/>
      <c r="AX82" s="47"/>
      <c r="AY82" s="47"/>
      <c r="AZ82" s="47"/>
      <c r="BA82" s="47"/>
      <c r="BB82" s="47"/>
      <c r="BC82" s="47"/>
      <c r="BD82" s="47"/>
      <c r="BE82" s="51"/>
      <c r="BF82" s="50"/>
    </row>
    <row r="83" spans="2:61" s="46" customFormat="1" ht="15" customHeight="1" x14ac:dyDescent="0.25">
      <c r="B83" s="278"/>
      <c r="C83" s="281"/>
      <c r="D83" s="277" t="s">
        <v>680</v>
      </c>
      <c r="E83" s="182" t="s">
        <v>681</v>
      </c>
      <c r="F83" s="180" t="s">
        <v>579</v>
      </c>
      <c r="G83" s="192">
        <v>45</v>
      </c>
      <c r="H83" s="44" t="str">
        <f>VLOOKUP($G83,'[1]Defense Event Matrix'!$B$8:$BC$110,7,FALSE)</f>
        <v>Water</v>
      </c>
      <c r="I83" s="44" t="str">
        <f>VLOOKUP($G83,'[1]Defense Event Matrix'!$B$8:$BC$110,5,FALSE)</f>
        <v>Jfowler</v>
      </c>
      <c r="J83" s="44" t="str">
        <f>VLOOKUP($G83,'[1]Defense Event Matrix'!$B$8:$BC$110,6,FALSE)</f>
        <v>40.10.80.23</v>
      </c>
      <c r="K83" s="258" t="s">
        <v>682</v>
      </c>
      <c r="L83" s="182" t="s">
        <v>683</v>
      </c>
      <c r="N83" s="55"/>
      <c r="O83" s="49"/>
      <c r="P83" s="55"/>
      <c r="Q83" s="49"/>
      <c r="R83" s="55"/>
      <c r="S83" s="49"/>
      <c r="T83" s="55"/>
      <c r="U83" s="49"/>
      <c r="V83" s="55"/>
      <c r="W83" s="49"/>
      <c r="X83" s="50"/>
      <c r="Y83" s="55"/>
      <c r="Z83" s="49"/>
      <c r="AA83" s="55"/>
      <c r="AB83" s="49"/>
      <c r="AC83" s="55"/>
      <c r="AD83" s="49"/>
      <c r="AE83" s="55"/>
      <c r="AF83" s="49"/>
      <c r="AG83" s="63"/>
      <c r="AH83" s="49"/>
      <c r="AI83" s="49"/>
      <c r="AJ83" s="50"/>
      <c r="AK83" s="55"/>
      <c r="AL83" s="49"/>
      <c r="AM83" s="55"/>
      <c r="AN83" s="49"/>
      <c r="AO83" s="55"/>
      <c r="AP83" s="49"/>
      <c r="AQ83" s="55"/>
      <c r="AR83" s="49"/>
      <c r="AS83" s="63" t="s">
        <v>582</v>
      </c>
      <c r="AT83" s="62"/>
      <c r="AU83" s="62"/>
      <c r="AV83" s="232"/>
      <c r="AW83" s="63"/>
      <c r="AX83" s="62"/>
      <c r="AY83" s="63"/>
      <c r="AZ83" s="62"/>
      <c r="BA83" s="63"/>
      <c r="BB83" s="62"/>
      <c r="BC83" s="63"/>
      <c r="BD83" s="62"/>
      <c r="BE83" s="51"/>
      <c r="BF83" s="50"/>
    </row>
    <row r="84" spans="2:61" s="46" customFormat="1" ht="15" customHeight="1" x14ac:dyDescent="0.25">
      <c r="B84" s="278"/>
      <c r="C84" s="281"/>
      <c r="D84" s="277"/>
      <c r="E84" s="182" t="s">
        <v>684</v>
      </c>
      <c r="F84" s="185" t="s">
        <v>584</v>
      </c>
      <c r="G84" s="195">
        <v>44</v>
      </c>
      <c r="H84" s="53" t="str">
        <f>VLOOKUP($G84,'[1]Defense Event Matrix'!$B$8:$BC$110,7,FALSE)</f>
        <v>Generation</v>
      </c>
      <c r="I84" s="53" t="str">
        <f>VLOOKUP($G84,'[1]Defense Event Matrix'!$B$8:$BC$110,5,FALSE)</f>
        <v>Eclark</v>
      </c>
      <c r="J84" s="53" t="str">
        <f>VLOOKUP($G84,'[1]Defense Event Matrix'!$B$8:$BC$110,6,FALSE)</f>
        <v>100.50.80.22</v>
      </c>
      <c r="K84" s="259"/>
      <c r="L84" s="182"/>
      <c r="N84" s="47"/>
      <c r="O84" s="47"/>
      <c r="P84" s="47"/>
      <c r="Q84" s="47"/>
      <c r="R84" s="47"/>
      <c r="S84" s="47"/>
      <c r="T84" s="47"/>
      <c r="U84" s="47"/>
      <c r="V84" s="47"/>
      <c r="W84" s="49"/>
      <c r="X84" s="50"/>
      <c r="Y84" s="47"/>
      <c r="Z84" s="47"/>
      <c r="AA84" s="47"/>
      <c r="AB84" s="47"/>
      <c r="AC84" s="47"/>
      <c r="AD84" s="47"/>
      <c r="AE84" s="47"/>
      <c r="AF84" s="47"/>
      <c r="AG84" s="61"/>
      <c r="AH84" s="47"/>
      <c r="AI84" s="49"/>
      <c r="AJ84" s="50"/>
      <c r="AK84" s="47"/>
      <c r="AL84" s="47"/>
      <c r="AM84" s="47"/>
      <c r="AN84" s="47"/>
      <c r="AO84" s="47"/>
      <c r="AP84" s="47"/>
      <c r="AQ84" s="47"/>
      <c r="AR84" s="47"/>
      <c r="AS84" s="61" t="s">
        <v>582</v>
      </c>
      <c r="AT84" s="61"/>
      <c r="AU84" s="62"/>
      <c r="AV84" s="232"/>
      <c r="AW84" s="61"/>
      <c r="AX84" s="61"/>
      <c r="AY84" s="61"/>
      <c r="AZ84" s="61"/>
      <c r="BA84" s="61"/>
      <c r="BB84" s="61"/>
      <c r="BC84" s="61"/>
      <c r="BD84" s="61"/>
      <c r="BE84" s="51"/>
      <c r="BF84" s="50"/>
    </row>
    <row r="85" spans="2:61" s="46" customFormat="1" ht="15" customHeight="1" x14ac:dyDescent="0.25">
      <c r="B85" s="278"/>
      <c r="C85" s="281"/>
      <c r="D85" s="277"/>
      <c r="E85" s="182" t="s">
        <v>685</v>
      </c>
      <c r="F85" s="187" t="s">
        <v>585</v>
      </c>
      <c r="G85" s="195">
        <v>47</v>
      </c>
      <c r="H85" s="53" t="str">
        <f>VLOOKUP($G85,'[1]Defense Event Matrix'!$B$8:$BC$110,7,FALSE)</f>
        <v>Generation</v>
      </c>
      <c r="I85" s="53" t="str">
        <f>VLOOKUP($G85,'[1]Defense Event Matrix'!$B$8:$BC$110,5,FALSE)</f>
        <v>Rbradford</v>
      </c>
      <c r="J85" s="53" t="str">
        <f>VLOOKUP($G85,'[1]Defense Event Matrix'!$B$8:$BC$110,6,FALSE)</f>
        <v>80.40.80.23</v>
      </c>
      <c r="K85" s="259"/>
      <c r="L85" s="182"/>
      <c r="N85" s="55"/>
      <c r="O85" s="49"/>
      <c r="P85" s="55"/>
      <c r="Q85" s="49"/>
      <c r="R85" s="55"/>
      <c r="S85" s="49"/>
      <c r="T85" s="55"/>
      <c r="U85" s="49"/>
      <c r="V85" s="55"/>
      <c r="W85" s="49"/>
      <c r="X85" s="50"/>
      <c r="Y85" s="55"/>
      <c r="Z85" s="49"/>
      <c r="AA85" s="55"/>
      <c r="AB85" s="49"/>
      <c r="AC85" s="55"/>
      <c r="AD85" s="49"/>
      <c r="AE85" s="55"/>
      <c r="AF85" s="49"/>
      <c r="AG85" s="63"/>
      <c r="AH85" s="49"/>
      <c r="AI85" s="49"/>
      <c r="AJ85" s="50"/>
      <c r="AK85" s="55"/>
      <c r="AL85" s="49"/>
      <c r="AM85" s="55"/>
      <c r="AN85" s="49"/>
      <c r="AO85" s="55"/>
      <c r="AP85" s="49"/>
      <c r="AQ85" s="55"/>
      <c r="AR85" s="49"/>
      <c r="AS85" s="63" t="s">
        <v>582</v>
      </c>
      <c r="AT85" s="62"/>
      <c r="AU85" s="62"/>
      <c r="AV85" s="232"/>
      <c r="AW85" s="63"/>
      <c r="AX85" s="62"/>
      <c r="AY85" s="63"/>
      <c r="AZ85" s="62"/>
      <c r="BA85" s="63"/>
      <c r="BB85" s="62"/>
      <c r="BC85" s="63"/>
      <c r="BD85" s="62"/>
      <c r="BE85" s="51"/>
      <c r="BF85" s="50"/>
    </row>
    <row r="86" spans="2:61" s="46" customFormat="1" ht="15" customHeight="1" x14ac:dyDescent="0.25">
      <c r="B86" s="278"/>
      <c r="C86" s="281"/>
      <c r="D86" s="284"/>
      <c r="E86" s="182" t="s">
        <v>686</v>
      </c>
      <c r="F86" s="188" t="s">
        <v>586</v>
      </c>
      <c r="G86" s="186">
        <v>44</v>
      </c>
      <c r="H86" s="52" t="str">
        <f>VLOOKUP($G86,'[1]Defense Event Matrix'!$B$8:$BC$110,7,FALSE)</f>
        <v>Generation</v>
      </c>
      <c r="I86" s="53" t="str">
        <f>VLOOKUP($G86,'[1]Defense Event Matrix'!$B$8:$BC$110,5,FALSE)</f>
        <v>Eclark</v>
      </c>
      <c r="J86" s="53" t="str">
        <f>VLOOKUP($G86,'[1]Defense Event Matrix'!$B$8:$BC$110,6,FALSE)</f>
        <v>100.50.80.22</v>
      </c>
      <c r="K86" s="254"/>
      <c r="L86" s="182"/>
      <c r="N86" s="47"/>
      <c r="O86" s="47"/>
      <c r="P86" s="47"/>
      <c r="Q86" s="47"/>
      <c r="R86" s="47"/>
      <c r="S86" s="47"/>
      <c r="T86" s="47"/>
      <c r="U86" s="47"/>
      <c r="V86" s="47"/>
      <c r="W86" s="49"/>
      <c r="X86" s="50"/>
      <c r="Y86" s="47"/>
      <c r="Z86" s="47"/>
      <c r="AA86" s="47"/>
      <c r="AB86" s="47"/>
      <c r="AC86" s="47"/>
      <c r="AD86" s="47"/>
      <c r="AE86" s="47"/>
      <c r="AF86" s="47"/>
      <c r="AG86" s="61"/>
      <c r="AH86" s="47"/>
      <c r="AI86" s="49"/>
      <c r="AJ86" s="50"/>
      <c r="AK86" s="47"/>
      <c r="AL86" s="47"/>
      <c r="AM86" s="47"/>
      <c r="AN86" s="47"/>
      <c r="AO86" s="47"/>
      <c r="AP86" s="47"/>
      <c r="AQ86" s="47"/>
      <c r="AR86" s="47"/>
      <c r="AS86" s="61" t="s">
        <v>582</v>
      </c>
      <c r="AT86" s="61"/>
      <c r="AU86" s="62"/>
      <c r="AV86" s="232"/>
      <c r="AW86" s="61"/>
      <c r="AX86" s="61"/>
      <c r="AY86" s="61"/>
      <c r="AZ86" s="61"/>
      <c r="BA86" s="61"/>
      <c r="BB86" s="61"/>
      <c r="BC86" s="61"/>
      <c r="BD86" s="61"/>
      <c r="BE86" s="51"/>
      <c r="BF86" s="50"/>
    </row>
    <row r="87" spans="2:61" s="46" customFormat="1" ht="15" customHeight="1" x14ac:dyDescent="0.25">
      <c r="B87" s="278"/>
      <c r="C87" s="281"/>
      <c r="D87" s="277"/>
      <c r="E87" s="182" t="s">
        <v>687</v>
      </c>
      <c r="F87" s="180" t="s">
        <v>579</v>
      </c>
      <c r="G87" s="34">
        <v>44</v>
      </c>
      <c r="H87" s="44" t="str">
        <f>VLOOKUP($G87,'[1]Defense Event Matrix'!$B$8:$BC$110,7,FALSE)</f>
        <v>Generation</v>
      </c>
      <c r="I87" s="44" t="str">
        <f>VLOOKUP($G87,'[1]Defense Event Matrix'!$B$8:$BC$110,5,FALSE)</f>
        <v>Eclark</v>
      </c>
      <c r="J87" s="44" t="str">
        <f>VLOOKUP($G87,'[1]Defense Event Matrix'!$B$8:$BC$110,6,FALSE)</f>
        <v>100.50.80.22</v>
      </c>
      <c r="K87" s="258" t="s">
        <v>688</v>
      </c>
      <c r="L87" s="182" t="s">
        <v>689</v>
      </c>
      <c r="N87" s="55"/>
      <c r="O87" s="49"/>
      <c r="P87" s="55"/>
      <c r="Q87" s="49"/>
      <c r="R87" s="55"/>
      <c r="S87" s="49"/>
      <c r="T87" s="55"/>
      <c r="U87" s="49"/>
      <c r="V87" s="55"/>
      <c r="W87" s="49"/>
      <c r="X87" s="50"/>
      <c r="Y87" s="55"/>
      <c r="Z87" s="49"/>
      <c r="AA87" s="55"/>
      <c r="AB87" s="49"/>
      <c r="AC87" s="55"/>
      <c r="AD87" s="49"/>
      <c r="AE87" s="55"/>
      <c r="AF87" s="49"/>
      <c r="AG87" s="55"/>
      <c r="AH87" s="49"/>
      <c r="AI87" s="49"/>
      <c r="AJ87" s="50"/>
      <c r="AK87" s="55"/>
      <c r="AL87" s="49"/>
      <c r="AM87" s="55"/>
      <c r="AN87" s="49"/>
      <c r="AO87" s="55"/>
      <c r="AP87" s="49"/>
      <c r="AQ87" s="55"/>
      <c r="AR87" s="49"/>
      <c r="AS87" s="63"/>
      <c r="AT87" s="62" t="s">
        <v>582</v>
      </c>
      <c r="AU87" s="62"/>
      <c r="AV87" s="232"/>
      <c r="AW87" s="63"/>
      <c r="AX87" s="62"/>
      <c r="AY87" s="63"/>
      <c r="AZ87" s="62"/>
      <c r="BA87" s="63"/>
      <c r="BB87" s="62"/>
      <c r="BC87" s="63"/>
      <c r="BD87" s="62"/>
      <c r="BE87" s="51"/>
      <c r="BF87" s="50"/>
    </row>
    <row r="88" spans="2:61" s="46" customFormat="1" ht="15" customHeight="1" x14ac:dyDescent="0.25">
      <c r="B88" s="278"/>
      <c r="C88" s="281"/>
      <c r="D88" s="277"/>
      <c r="E88" s="182" t="s">
        <v>690</v>
      </c>
      <c r="F88" s="185" t="s">
        <v>584</v>
      </c>
      <c r="G88" s="34">
        <v>45</v>
      </c>
      <c r="H88" s="53" t="str">
        <f>VLOOKUP($G88,'[1]Defense Event Matrix'!$B$8:$BC$110,7,FALSE)</f>
        <v>Water</v>
      </c>
      <c r="I88" s="53" t="str">
        <f>VLOOKUP($G88,'[1]Defense Event Matrix'!$B$8:$BC$110,5,FALSE)</f>
        <v>Jfowler</v>
      </c>
      <c r="J88" s="53" t="str">
        <f>VLOOKUP($G88,'[1]Defense Event Matrix'!$B$8:$BC$110,6,FALSE)</f>
        <v>40.10.80.23</v>
      </c>
      <c r="K88" s="259"/>
      <c r="L88" s="182"/>
      <c r="N88" s="47"/>
      <c r="O88" s="47"/>
      <c r="P88" s="47"/>
      <c r="Q88" s="47"/>
      <c r="R88" s="47"/>
      <c r="S88" s="47"/>
      <c r="T88" s="47"/>
      <c r="U88" s="47"/>
      <c r="V88" s="47"/>
      <c r="W88" s="49"/>
      <c r="X88" s="50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9"/>
      <c r="AJ88" s="50"/>
      <c r="AK88" s="47"/>
      <c r="AL88" s="47"/>
      <c r="AM88" s="47"/>
      <c r="AN88" s="47"/>
      <c r="AO88" s="47"/>
      <c r="AP88" s="47"/>
      <c r="AQ88" s="47"/>
      <c r="AR88" s="47"/>
      <c r="AS88" s="61"/>
      <c r="AT88" s="61" t="s">
        <v>582</v>
      </c>
      <c r="AU88" s="62"/>
      <c r="AV88" s="232"/>
      <c r="AW88" s="61"/>
      <c r="AX88" s="61"/>
      <c r="AY88" s="61"/>
      <c r="AZ88" s="61"/>
      <c r="BA88" s="61"/>
      <c r="BB88" s="61"/>
      <c r="BC88" s="61"/>
      <c r="BD88" s="61"/>
      <c r="BE88" s="51"/>
      <c r="BF88" s="50"/>
    </row>
    <row r="89" spans="2:61" s="46" customFormat="1" ht="15" customHeight="1" x14ac:dyDescent="0.25">
      <c r="B89" s="278"/>
      <c r="C89" s="281"/>
      <c r="D89" s="277"/>
      <c r="E89" s="182" t="s">
        <v>691</v>
      </c>
      <c r="F89" s="187" t="s">
        <v>585</v>
      </c>
      <c r="G89" s="34">
        <v>46</v>
      </c>
      <c r="H89" s="53" t="str">
        <f>VLOOKUP($G89,'[1]Defense Event Matrix'!$B$8:$BC$110,7,FALSE)</f>
        <v>HVAC</v>
      </c>
      <c r="I89" s="53" t="str">
        <f>VLOOKUP($G89,'[1]Defense Event Matrix'!$B$8:$BC$110,5,FALSE)</f>
        <v>Mwhite</v>
      </c>
      <c r="J89" s="53" t="str">
        <f>VLOOKUP($G89,'[1]Defense Event Matrix'!$B$8:$BC$110,6,FALSE)</f>
        <v>60.20.80.23</v>
      </c>
      <c r="K89" s="259"/>
      <c r="L89" s="182"/>
      <c r="N89" s="55"/>
      <c r="O89" s="49"/>
      <c r="P89" s="55"/>
      <c r="Q89" s="49"/>
      <c r="R89" s="55"/>
      <c r="S89" s="49"/>
      <c r="T89" s="55"/>
      <c r="U89" s="49"/>
      <c r="V89" s="55"/>
      <c r="W89" s="49"/>
      <c r="X89" s="50"/>
      <c r="Y89" s="55"/>
      <c r="Z89" s="49"/>
      <c r="AA89" s="55"/>
      <c r="AB89" s="49"/>
      <c r="AC89" s="55"/>
      <c r="AD89" s="49"/>
      <c r="AE89" s="55"/>
      <c r="AF89" s="49"/>
      <c r="AG89" s="55"/>
      <c r="AH89" s="49"/>
      <c r="AI89" s="49"/>
      <c r="AJ89" s="50"/>
      <c r="AK89" s="55"/>
      <c r="AL89" s="49"/>
      <c r="AM89" s="55"/>
      <c r="AN89" s="49"/>
      <c r="AO89" s="55"/>
      <c r="AP89" s="49"/>
      <c r="AQ89" s="55"/>
      <c r="AR89" s="49"/>
      <c r="AS89" s="63"/>
      <c r="AT89" s="62" t="s">
        <v>582</v>
      </c>
      <c r="AU89" s="62"/>
      <c r="AV89" s="232"/>
      <c r="AW89" s="63"/>
      <c r="AX89" s="62"/>
      <c r="AY89" s="63"/>
      <c r="AZ89" s="62"/>
      <c r="BA89" s="63"/>
      <c r="BB89" s="62"/>
      <c r="BC89" s="63"/>
      <c r="BD89" s="62"/>
      <c r="BE89" s="51"/>
      <c r="BF89" s="50"/>
    </row>
    <row r="90" spans="2:61" s="46" customFormat="1" ht="15" customHeight="1" x14ac:dyDescent="0.25">
      <c r="B90" s="278"/>
      <c r="C90" s="281"/>
      <c r="D90" s="277"/>
      <c r="E90" s="182" t="s">
        <v>692</v>
      </c>
      <c r="F90" s="188" t="s">
        <v>586</v>
      </c>
      <c r="G90" s="34">
        <v>47</v>
      </c>
      <c r="H90" s="59" t="str">
        <f>VLOOKUP($G90,'[1]Defense Event Matrix'!$B$8:$BC$110,7,FALSE)</f>
        <v>Generation</v>
      </c>
      <c r="I90" s="59" t="str">
        <f>VLOOKUP($G90,'[1]Defense Event Matrix'!$B$8:$BC$110,5,FALSE)</f>
        <v>Rbradford</v>
      </c>
      <c r="J90" s="59" t="str">
        <f>VLOOKUP($G90,'[1]Defense Event Matrix'!$B$8:$BC$110,6,FALSE)</f>
        <v>80.40.80.23</v>
      </c>
      <c r="K90" s="273"/>
      <c r="L90" s="182"/>
      <c r="N90" s="47"/>
      <c r="O90" s="47"/>
      <c r="P90" s="47"/>
      <c r="Q90" s="47"/>
      <c r="R90" s="47"/>
      <c r="S90" s="47"/>
      <c r="T90" s="47"/>
      <c r="U90" s="47"/>
      <c r="V90" s="47"/>
      <c r="W90" s="49"/>
      <c r="X90" s="50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9"/>
      <c r="AJ90" s="50"/>
      <c r="AK90" s="47"/>
      <c r="AL90" s="47"/>
      <c r="AM90" s="47"/>
      <c r="AN90" s="47"/>
      <c r="AO90" s="47"/>
      <c r="AP90" s="47"/>
      <c r="AQ90" s="47"/>
      <c r="AR90" s="47"/>
      <c r="AS90" s="61"/>
      <c r="AT90" s="61" t="s">
        <v>582</v>
      </c>
      <c r="AU90" s="62"/>
      <c r="AV90" s="232"/>
      <c r="AW90" s="61"/>
      <c r="AX90" s="61"/>
      <c r="AY90" s="61"/>
      <c r="AZ90" s="61"/>
      <c r="BA90" s="61"/>
      <c r="BB90" s="61"/>
      <c r="BC90" s="61"/>
      <c r="BD90" s="61"/>
      <c r="BE90" s="51"/>
      <c r="BF90" s="50"/>
    </row>
    <row r="91" spans="2:61" s="46" customFormat="1" ht="15" customHeight="1" x14ac:dyDescent="0.25">
      <c r="B91" s="278"/>
      <c r="C91" s="281"/>
      <c r="D91" s="277"/>
      <c r="E91" s="182" t="s">
        <v>693</v>
      </c>
      <c r="F91" s="212"/>
      <c r="G91" s="151"/>
      <c r="H91" s="213"/>
      <c r="I91" s="213"/>
      <c r="J91" s="213"/>
      <c r="K91" s="233" t="s">
        <v>461</v>
      </c>
      <c r="L91" s="182" t="s">
        <v>694</v>
      </c>
      <c r="N91" s="55"/>
      <c r="O91" s="49"/>
      <c r="P91" s="55"/>
      <c r="Q91" s="49"/>
      <c r="R91" s="55"/>
      <c r="S91" s="49"/>
      <c r="T91" s="55"/>
      <c r="U91" s="49"/>
      <c r="V91" s="55"/>
      <c r="W91" s="49"/>
      <c r="X91" s="50"/>
      <c r="Y91" s="55"/>
      <c r="Z91" s="49"/>
      <c r="AA91" s="55"/>
      <c r="AB91" s="49"/>
      <c r="AC91" s="55"/>
      <c r="AD91" s="49"/>
      <c r="AE91" s="55"/>
      <c r="AF91" s="49"/>
      <c r="AG91" s="55"/>
      <c r="AH91" s="49"/>
      <c r="AI91" s="49"/>
      <c r="AJ91" s="50"/>
      <c r="AK91" s="55"/>
      <c r="AL91" s="49"/>
      <c r="AM91" s="55"/>
      <c r="AN91" s="49"/>
      <c r="AO91" s="55"/>
      <c r="AP91" s="49"/>
      <c r="AQ91" s="55"/>
      <c r="AR91" s="49"/>
      <c r="AS91" s="63"/>
      <c r="AT91" s="62"/>
      <c r="AU91" s="62"/>
      <c r="AV91" s="232"/>
      <c r="AW91" s="63"/>
      <c r="AX91" s="62" t="s">
        <v>582</v>
      </c>
      <c r="AY91" s="63"/>
      <c r="AZ91" s="62"/>
      <c r="BA91" s="63"/>
      <c r="BB91" s="62"/>
      <c r="BC91" s="63"/>
      <c r="BD91" s="62"/>
      <c r="BE91" s="51"/>
      <c r="BF91" s="50"/>
      <c r="BI91" s="182" t="s">
        <v>695</v>
      </c>
    </row>
    <row r="92" spans="2:61" s="46" customFormat="1" ht="15" customHeight="1" x14ac:dyDescent="0.25">
      <c r="B92" s="278"/>
      <c r="C92" s="281"/>
      <c r="D92" s="277"/>
      <c r="E92" s="182" t="s">
        <v>696</v>
      </c>
      <c r="F92" s="212"/>
      <c r="G92" s="151"/>
      <c r="H92" s="213"/>
      <c r="I92" s="213"/>
      <c r="J92" s="213"/>
      <c r="K92" s="233" t="s">
        <v>697</v>
      </c>
      <c r="L92" s="182" t="s">
        <v>698</v>
      </c>
      <c r="N92" s="47"/>
      <c r="O92" s="47"/>
      <c r="P92" s="47"/>
      <c r="Q92" s="47"/>
      <c r="R92" s="47"/>
      <c r="S92" s="47"/>
      <c r="T92" s="47"/>
      <c r="U92" s="47"/>
      <c r="V92" s="47"/>
      <c r="W92" s="49"/>
      <c r="X92" s="50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9"/>
      <c r="AJ92" s="50"/>
      <c r="AK92" s="47"/>
      <c r="AL92" s="47"/>
      <c r="AM92" s="47"/>
      <c r="AN92" s="47"/>
      <c r="AO92" s="47"/>
      <c r="AP92" s="47"/>
      <c r="AQ92" s="47"/>
      <c r="AR92" s="47"/>
      <c r="AS92" s="61"/>
      <c r="AT92" s="61"/>
      <c r="AU92" s="62"/>
      <c r="AV92" s="232"/>
      <c r="AW92" s="61"/>
      <c r="AX92" s="61"/>
      <c r="AY92" s="61" t="s">
        <v>582</v>
      </c>
      <c r="AZ92" s="61"/>
      <c r="BA92" s="61"/>
      <c r="BB92" s="61"/>
      <c r="BC92" s="61"/>
      <c r="BD92" s="61"/>
      <c r="BE92" s="51"/>
      <c r="BF92" s="50"/>
      <c r="BI92" s="182" t="s">
        <v>699</v>
      </c>
    </row>
    <row r="93" spans="2:61" s="46" customFormat="1" ht="15" customHeight="1" x14ac:dyDescent="0.25">
      <c r="B93" s="278"/>
      <c r="C93" s="281"/>
      <c r="D93" s="277"/>
      <c r="E93" s="182" t="s">
        <v>700</v>
      </c>
      <c r="F93" s="180" t="s">
        <v>579</v>
      </c>
      <c r="G93" s="190"/>
      <c r="H93" s="191"/>
      <c r="I93" s="191"/>
      <c r="J93" s="191"/>
      <c r="K93" s="295" t="s">
        <v>701</v>
      </c>
      <c r="L93" s="182" t="s">
        <v>702</v>
      </c>
      <c r="N93" s="55"/>
      <c r="O93" s="49"/>
      <c r="P93" s="55"/>
      <c r="Q93" s="49"/>
      <c r="R93" s="55"/>
      <c r="S93" s="49"/>
      <c r="T93" s="55"/>
      <c r="U93" s="49"/>
      <c r="V93" s="55"/>
      <c r="W93" s="49"/>
      <c r="X93" s="50"/>
      <c r="Y93" s="55"/>
      <c r="Z93" s="49"/>
      <c r="AA93" s="55"/>
      <c r="AB93" s="49"/>
      <c r="AC93" s="55"/>
      <c r="AD93" s="49"/>
      <c r="AE93" s="55"/>
      <c r="AF93" s="49"/>
      <c r="AG93" s="55"/>
      <c r="AH93" s="49"/>
      <c r="AI93" s="49"/>
      <c r="AJ93" s="50"/>
      <c r="AK93" s="55"/>
      <c r="AL93" s="49"/>
      <c r="AM93" s="55"/>
      <c r="AN93" s="49"/>
      <c r="AO93" s="55"/>
      <c r="AP93" s="49"/>
      <c r="AQ93" s="55"/>
      <c r="AR93" s="49"/>
      <c r="AS93" s="63"/>
      <c r="AT93" s="62"/>
      <c r="AU93" s="62"/>
      <c r="AV93" s="232"/>
      <c r="AW93" s="63"/>
      <c r="AX93" s="62"/>
      <c r="AY93" s="63"/>
      <c r="AZ93" s="62"/>
      <c r="BA93" s="63"/>
      <c r="BB93" s="62" t="s">
        <v>582</v>
      </c>
      <c r="BC93" s="63"/>
      <c r="BD93" s="62"/>
      <c r="BE93" s="51"/>
      <c r="BF93" s="50"/>
      <c r="BI93" s="182" t="s">
        <v>703</v>
      </c>
    </row>
    <row r="94" spans="2:61" s="46" customFormat="1" ht="15" customHeight="1" x14ac:dyDescent="0.25">
      <c r="B94" s="278"/>
      <c r="C94" s="281"/>
      <c r="D94" s="277"/>
      <c r="E94" s="182" t="s">
        <v>704</v>
      </c>
      <c r="F94" s="187" t="s">
        <v>585</v>
      </c>
      <c r="G94" s="190"/>
      <c r="H94" s="191"/>
      <c r="I94" s="191"/>
      <c r="J94" s="191"/>
      <c r="K94" s="295"/>
      <c r="L94" s="182" t="s">
        <v>705</v>
      </c>
      <c r="N94" s="47"/>
      <c r="O94" s="47"/>
      <c r="P94" s="47"/>
      <c r="Q94" s="47"/>
      <c r="R94" s="47"/>
      <c r="S94" s="47"/>
      <c r="T94" s="47"/>
      <c r="U94" s="47"/>
      <c r="V94" s="47"/>
      <c r="W94" s="49"/>
      <c r="X94" s="50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9"/>
      <c r="AJ94" s="50"/>
      <c r="AK94" s="47"/>
      <c r="AL94" s="47"/>
      <c r="AM94" s="47"/>
      <c r="AN94" s="47"/>
      <c r="AO94" s="47"/>
      <c r="AP94" s="47"/>
      <c r="AQ94" s="47"/>
      <c r="AR94" s="47"/>
      <c r="AS94" s="61"/>
      <c r="AT94" s="61"/>
      <c r="AU94" s="62"/>
      <c r="AV94" s="232"/>
      <c r="AW94" s="61"/>
      <c r="AX94" s="61"/>
      <c r="AY94" s="61"/>
      <c r="AZ94" s="61"/>
      <c r="BA94" s="61"/>
      <c r="BB94" s="61"/>
      <c r="BC94" s="61" t="s">
        <v>582</v>
      </c>
      <c r="BD94" s="61"/>
      <c r="BE94" s="51"/>
      <c r="BF94" s="50"/>
      <c r="BI94" s="182" t="s">
        <v>703</v>
      </c>
    </row>
    <row r="95" spans="2:61" s="46" customFormat="1" ht="15" customHeight="1" x14ac:dyDescent="0.25">
      <c r="B95" s="278"/>
      <c r="C95" s="281"/>
      <c r="D95" s="277"/>
      <c r="E95" s="182" t="s">
        <v>706</v>
      </c>
      <c r="F95" s="185" t="s">
        <v>584</v>
      </c>
      <c r="G95" s="190"/>
      <c r="H95" s="191"/>
      <c r="I95" s="191"/>
      <c r="J95" s="191"/>
      <c r="K95" s="295"/>
      <c r="L95" s="182" t="s">
        <v>707</v>
      </c>
      <c r="N95" s="55"/>
      <c r="O95" s="49"/>
      <c r="P95" s="55"/>
      <c r="Q95" s="49"/>
      <c r="R95" s="55"/>
      <c r="S95" s="49"/>
      <c r="T95" s="55"/>
      <c r="U95" s="49"/>
      <c r="V95" s="55"/>
      <c r="W95" s="49"/>
      <c r="X95" s="50"/>
      <c r="Y95" s="55"/>
      <c r="Z95" s="49"/>
      <c r="AA95" s="55"/>
      <c r="AB95" s="49"/>
      <c r="AC95" s="55"/>
      <c r="AD95" s="49"/>
      <c r="AE95" s="55"/>
      <c r="AF95" s="49"/>
      <c r="AG95" s="55"/>
      <c r="AH95" s="49"/>
      <c r="AI95" s="49"/>
      <c r="AJ95" s="50"/>
      <c r="AK95" s="55"/>
      <c r="AL95" s="49"/>
      <c r="AM95" s="55"/>
      <c r="AN95" s="49"/>
      <c r="AO95" s="55"/>
      <c r="AP95" s="49"/>
      <c r="AQ95" s="55"/>
      <c r="AR95" s="49"/>
      <c r="AS95" s="63"/>
      <c r="AT95" s="62"/>
      <c r="AU95" s="62"/>
      <c r="AV95" s="232"/>
      <c r="AW95" s="63"/>
      <c r="AX95" s="62"/>
      <c r="AY95" s="63"/>
      <c r="AZ95" s="62"/>
      <c r="BA95" s="63"/>
      <c r="BB95" s="62"/>
      <c r="BC95" s="63"/>
      <c r="BD95" s="62" t="s">
        <v>582</v>
      </c>
      <c r="BE95" s="51"/>
      <c r="BF95" s="50"/>
      <c r="BI95" s="182" t="s">
        <v>703</v>
      </c>
    </row>
    <row r="96" spans="2:61" s="46" customFormat="1" ht="15" customHeight="1" x14ac:dyDescent="0.25">
      <c r="B96" s="278"/>
      <c r="C96" s="281"/>
      <c r="D96" s="277"/>
      <c r="E96" s="182" t="s">
        <v>708</v>
      </c>
      <c r="F96" s="188" t="s">
        <v>586</v>
      </c>
      <c r="G96" s="190"/>
      <c r="H96" s="191"/>
      <c r="I96" s="191"/>
      <c r="J96" s="191"/>
      <c r="K96" s="295"/>
      <c r="L96" s="182" t="s">
        <v>709</v>
      </c>
      <c r="N96" s="47"/>
      <c r="O96" s="47"/>
      <c r="P96" s="47"/>
      <c r="Q96" s="47"/>
      <c r="R96" s="47"/>
      <c r="S96" s="47"/>
      <c r="T96" s="47"/>
      <c r="U96" s="47"/>
      <c r="V96" s="47"/>
      <c r="W96" s="49"/>
      <c r="X96" s="50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9"/>
      <c r="AJ96" s="50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9"/>
      <c r="AV96" s="50"/>
      <c r="AW96" s="47"/>
      <c r="AX96" s="47"/>
      <c r="AY96" s="47"/>
      <c r="AZ96" s="47"/>
      <c r="BA96" s="47"/>
      <c r="BB96" s="47"/>
      <c r="BC96" s="47"/>
      <c r="BD96" s="47"/>
      <c r="BE96" s="51"/>
      <c r="BF96" s="50"/>
      <c r="BI96" s="182" t="s">
        <v>703</v>
      </c>
    </row>
    <row r="97" spans="2:61" s="46" customFormat="1" x14ac:dyDescent="0.25">
      <c r="B97" s="126"/>
      <c r="C97" s="211"/>
      <c r="D97" s="126"/>
      <c r="F97" s="212"/>
      <c r="G97" s="151"/>
      <c r="H97" s="213"/>
      <c r="I97" s="213"/>
      <c r="J97" s="213"/>
      <c r="K97" s="214"/>
      <c r="L97" s="234"/>
      <c r="N97" s="55"/>
      <c r="O97" s="49"/>
      <c r="P97" s="55"/>
      <c r="Q97" s="49"/>
      <c r="R97" s="55"/>
      <c r="S97" s="49"/>
      <c r="T97" s="55"/>
      <c r="U97" s="49"/>
      <c r="V97" s="55"/>
      <c r="W97" s="49"/>
      <c r="X97" s="50"/>
      <c r="Y97" s="55"/>
      <c r="Z97" s="49"/>
      <c r="AA97" s="55"/>
      <c r="AB97" s="49"/>
      <c r="AC97" s="55"/>
      <c r="AD97" s="49"/>
      <c r="AE97" s="55"/>
      <c r="AF97" s="49"/>
      <c r="AG97" s="55"/>
      <c r="AH97" s="49"/>
      <c r="AI97" s="49"/>
      <c r="AJ97" s="50"/>
      <c r="AK97" s="55"/>
      <c r="AL97" s="49"/>
      <c r="AM97" s="55"/>
      <c r="AN97" s="49"/>
      <c r="AO97" s="55"/>
      <c r="AP97" s="49"/>
      <c r="AQ97" s="55"/>
      <c r="AR97" s="49"/>
      <c r="AS97" s="55"/>
      <c r="AT97" s="49"/>
      <c r="AU97" s="49"/>
      <c r="AV97" s="50"/>
      <c r="AW97" s="55"/>
      <c r="AX97" s="49"/>
      <c r="AY97" s="55"/>
      <c r="AZ97" s="49"/>
      <c r="BA97" s="55"/>
      <c r="BB97" s="49"/>
      <c r="BC97" s="55"/>
      <c r="BD97" s="49"/>
      <c r="BE97" s="51"/>
      <c r="BF97" s="50"/>
      <c r="BI97" s="182"/>
    </row>
    <row r="98" spans="2:61" s="46" customFormat="1" ht="15" customHeight="1" x14ac:dyDescent="0.25">
      <c r="B98" s="263" t="s">
        <v>710</v>
      </c>
      <c r="C98" s="64" t="s">
        <v>604</v>
      </c>
      <c r="D98" s="199" t="s">
        <v>711</v>
      </c>
      <c r="E98" s="182" t="s">
        <v>712</v>
      </c>
      <c r="F98" s="201" t="s">
        <v>607</v>
      </c>
      <c r="G98" s="264" t="s">
        <v>713</v>
      </c>
      <c r="H98" s="265"/>
      <c r="I98" s="265"/>
      <c r="J98" s="266"/>
      <c r="K98" s="258" t="s">
        <v>464</v>
      </c>
      <c r="L98" s="182" t="s">
        <v>714</v>
      </c>
      <c r="N98" s="47"/>
      <c r="O98" s="47"/>
      <c r="P98" s="47"/>
      <c r="Q98" s="47"/>
      <c r="R98" s="47"/>
      <c r="S98" s="47"/>
      <c r="T98" s="47"/>
      <c r="U98" s="47"/>
      <c r="V98" s="47"/>
      <c r="W98" s="49"/>
      <c r="X98" s="50"/>
      <c r="Y98" s="47"/>
      <c r="Z98" s="47"/>
      <c r="AA98" s="47"/>
      <c r="AB98" s="47"/>
      <c r="AC98" s="47"/>
      <c r="AD98" s="47"/>
      <c r="AE98" s="48" t="s">
        <v>582</v>
      </c>
      <c r="AF98" s="47"/>
      <c r="AG98" s="47"/>
      <c r="AH98" s="47"/>
      <c r="AI98" s="49"/>
      <c r="AJ98" s="50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9"/>
      <c r="AV98" s="50"/>
      <c r="AW98" s="47"/>
      <c r="AX98" s="47"/>
      <c r="AY98" s="47"/>
      <c r="AZ98" s="47"/>
      <c r="BA98" s="47"/>
      <c r="BB98" s="47"/>
      <c r="BC98" s="47"/>
      <c r="BD98" s="47"/>
      <c r="BE98" s="51"/>
      <c r="BF98" s="50"/>
      <c r="BI98" s="182"/>
    </row>
    <row r="99" spans="2:61" s="46" customFormat="1" x14ac:dyDescent="0.25">
      <c r="B99" s="263"/>
      <c r="C99" s="64" t="s">
        <v>715</v>
      </c>
      <c r="D99" s="199" t="s">
        <v>716</v>
      </c>
      <c r="E99" s="182" t="s">
        <v>717</v>
      </c>
      <c r="F99" s="201" t="s">
        <v>607</v>
      </c>
      <c r="G99" s="267"/>
      <c r="H99" s="268"/>
      <c r="I99" s="268"/>
      <c r="J99" s="269"/>
      <c r="K99" s="259"/>
      <c r="L99" s="182"/>
      <c r="N99" s="55"/>
      <c r="O99" s="49"/>
      <c r="P99" s="55"/>
      <c r="Q99" s="49"/>
      <c r="R99" s="55"/>
      <c r="S99" s="49"/>
      <c r="T99" s="55"/>
      <c r="U99" s="49"/>
      <c r="V99" s="55"/>
      <c r="W99" s="49"/>
      <c r="X99" s="50"/>
      <c r="Y99" s="55"/>
      <c r="Z99" s="49"/>
      <c r="AA99" s="55"/>
      <c r="AB99" s="49"/>
      <c r="AC99" s="55"/>
      <c r="AD99" s="49"/>
      <c r="AE99" s="56" t="s">
        <v>582</v>
      </c>
      <c r="AF99" s="49"/>
      <c r="AG99" s="55"/>
      <c r="AH99" s="49"/>
      <c r="AI99" s="49"/>
      <c r="AJ99" s="50"/>
      <c r="AK99" s="55"/>
      <c r="AL99" s="49"/>
      <c r="AM99" s="55"/>
      <c r="AN99" s="49"/>
      <c r="AO99" s="55"/>
      <c r="AP99" s="49"/>
      <c r="AQ99" s="55"/>
      <c r="AR99" s="49"/>
      <c r="AS99" s="55"/>
      <c r="AT99" s="49"/>
      <c r="AU99" s="49"/>
      <c r="AV99" s="50"/>
      <c r="AW99" s="55"/>
      <c r="AX99" s="49"/>
      <c r="AY99" s="55"/>
      <c r="AZ99" s="49"/>
      <c r="BA99" s="55"/>
      <c r="BB99" s="49"/>
      <c r="BC99" s="55"/>
      <c r="BD99" s="49"/>
      <c r="BE99" s="51"/>
      <c r="BF99" s="50"/>
      <c r="BI99" s="182" t="s">
        <v>718</v>
      </c>
    </row>
    <row r="100" spans="2:61" s="46" customFormat="1" x14ac:dyDescent="0.25">
      <c r="B100" s="263"/>
      <c r="C100" s="64" t="s">
        <v>604</v>
      </c>
      <c r="D100" s="199" t="s">
        <v>719</v>
      </c>
      <c r="E100" s="182" t="s">
        <v>720</v>
      </c>
      <c r="F100" s="201" t="s">
        <v>607</v>
      </c>
      <c r="G100" s="267"/>
      <c r="H100" s="268"/>
      <c r="I100" s="268"/>
      <c r="J100" s="269"/>
      <c r="K100" s="259"/>
      <c r="L100" s="182"/>
      <c r="N100" s="47"/>
      <c r="O100" s="47"/>
      <c r="P100" s="47"/>
      <c r="Q100" s="47"/>
      <c r="R100" s="47"/>
      <c r="S100" s="47"/>
      <c r="T100" s="47"/>
      <c r="U100" s="47"/>
      <c r="V100" s="47"/>
      <c r="W100" s="49"/>
      <c r="X100" s="50"/>
      <c r="Y100" s="47"/>
      <c r="Z100" s="47"/>
      <c r="AA100" s="47"/>
      <c r="AB100" s="47"/>
      <c r="AC100" s="47"/>
      <c r="AD100" s="47"/>
      <c r="AE100" s="48" t="s">
        <v>582</v>
      </c>
      <c r="AF100" s="47"/>
      <c r="AG100" s="47"/>
      <c r="AH100" s="47"/>
      <c r="AI100" s="49"/>
      <c r="AJ100" s="50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9"/>
      <c r="AV100" s="50"/>
      <c r="AW100" s="47"/>
      <c r="AX100" s="47"/>
      <c r="AY100" s="47"/>
      <c r="AZ100" s="47"/>
      <c r="BA100" s="47"/>
      <c r="BB100" s="47"/>
      <c r="BC100" s="47"/>
      <c r="BD100" s="47"/>
      <c r="BE100" s="51"/>
      <c r="BF100" s="50"/>
      <c r="BI100" s="182" t="s">
        <v>721</v>
      </c>
    </row>
    <row r="101" spans="2:61" s="46" customFormat="1" x14ac:dyDescent="0.25">
      <c r="B101" s="263"/>
      <c r="C101" s="64" t="s">
        <v>722</v>
      </c>
      <c r="D101" s="199" t="s">
        <v>723</v>
      </c>
      <c r="E101" s="182" t="s">
        <v>724</v>
      </c>
      <c r="F101" s="201" t="s">
        <v>607</v>
      </c>
      <c r="G101" s="270"/>
      <c r="H101" s="271"/>
      <c r="I101" s="271"/>
      <c r="J101" s="272"/>
      <c r="K101" s="273"/>
      <c r="L101" s="182"/>
      <c r="N101" s="55"/>
      <c r="O101" s="49"/>
      <c r="P101" s="55"/>
      <c r="Q101" s="49"/>
      <c r="R101" s="55"/>
      <c r="S101" s="49"/>
      <c r="T101" s="55"/>
      <c r="U101" s="49"/>
      <c r="V101" s="55"/>
      <c r="W101" s="49"/>
      <c r="X101" s="50"/>
      <c r="Y101" s="55"/>
      <c r="Z101" s="49"/>
      <c r="AA101" s="55"/>
      <c r="AB101" s="49"/>
      <c r="AC101" s="55"/>
      <c r="AD101" s="49"/>
      <c r="AE101" s="56" t="s">
        <v>582</v>
      </c>
      <c r="AF101" s="49"/>
      <c r="AG101" s="55"/>
      <c r="AH101" s="49"/>
      <c r="AI101" s="49"/>
      <c r="AJ101" s="50"/>
      <c r="AK101" s="55"/>
      <c r="AL101" s="49"/>
      <c r="AM101" s="55"/>
      <c r="AN101" s="49"/>
      <c r="AO101" s="55"/>
      <c r="AP101" s="49"/>
      <c r="AQ101" s="55"/>
      <c r="AR101" s="49"/>
      <c r="AS101" s="55"/>
      <c r="AT101" s="49"/>
      <c r="AU101" s="49"/>
      <c r="AV101" s="50"/>
      <c r="AW101" s="55"/>
      <c r="AX101" s="49"/>
      <c r="AY101" s="55"/>
      <c r="AZ101" s="49"/>
      <c r="BA101" s="55"/>
      <c r="BB101" s="49"/>
      <c r="BC101" s="55"/>
      <c r="BD101" s="49"/>
      <c r="BE101" s="51"/>
      <c r="BF101" s="50"/>
      <c r="BI101" s="179" t="s">
        <v>725</v>
      </c>
    </row>
    <row r="102" spans="2:61" s="46" customFormat="1" ht="15" customHeight="1" x14ac:dyDescent="0.25">
      <c r="B102" s="235"/>
      <c r="C102" s="211"/>
      <c r="D102" s="126"/>
      <c r="F102" s="236"/>
      <c r="G102" s="151"/>
      <c r="H102" s="213"/>
      <c r="I102" s="213"/>
      <c r="J102" s="213"/>
      <c r="K102" s="214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62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51"/>
      <c r="BF102" s="49"/>
    </row>
    <row r="103" spans="2:61" s="46" customFormat="1" ht="15" customHeight="1" x14ac:dyDescent="0.25">
      <c r="B103" s="274" t="s">
        <v>726</v>
      </c>
      <c r="C103" s="276" t="s">
        <v>727</v>
      </c>
      <c r="D103" s="277" t="s">
        <v>728</v>
      </c>
      <c r="E103" s="182" t="s">
        <v>729</v>
      </c>
      <c r="F103" s="180" t="s">
        <v>579</v>
      </c>
      <c r="G103" s="190">
        <v>24</v>
      </c>
      <c r="H103" s="191" t="str">
        <f>VLOOKUP($G103,'[1]Defense Event Matrix'!$B$8:$BC$110,7,FALSE)</f>
        <v>HR</v>
      </c>
      <c r="I103" s="191" t="str">
        <f>VLOOKUP($G103,'[1]Defense Event Matrix'!$B$8:$BC$110,5,FALSE)</f>
        <v>Tschulte</v>
      </c>
      <c r="J103" s="191" t="str">
        <f>VLOOKUP($G103,'[1]Defense Event Matrix'!$B$8:$BC$110,6,FALSE)</f>
        <v>40.10.30.26</v>
      </c>
      <c r="K103" s="258" t="s">
        <v>730</v>
      </c>
      <c r="L103" s="182" t="s">
        <v>731</v>
      </c>
      <c r="N103" s="55"/>
      <c r="O103" s="49"/>
      <c r="P103" s="55"/>
      <c r="Q103" s="49"/>
      <c r="R103" s="55"/>
      <c r="S103" s="49"/>
      <c r="T103" s="159" t="s">
        <v>582</v>
      </c>
      <c r="U103" s="49"/>
      <c r="V103" s="55"/>
      <c r="W103" s="49"/>
      <c r="X103" s="50"/>
      <c r="Y103" s="63" t="s">
        <v>582</v>
      </c>
      <c r="Z103" s="49"/>
      <c r="AA103" s="55"/>
      <c r="AB103" s="49"/>
      <c r="AC103" s="55"/>
      <c r="AD103" s="49"/>
      <c r="AE103" s="55"/>
      <c r="AF103" s="49"/>
      <c r="AG103" s="55"/>
      <c r="AH103" s="49"/>
      <c r="AI103" s="49"/>
      <c r="AJ103" s="50"/>
      <c r="AK103" s="55"/>
      <c r="AL103" s="49"/>
      <c r="AM103" s="55"/>
      <c r="AN103" s="49"/>
      <c r="AO103" s="55"/>
      <c r="AP103" s="49"/>
      <c r="AQ103" s="55"/>
      <c r="AR103" s="49"/>
      <c r="AS103" s="55"/>
      <c r="AT103" s="49"/>
      <c r="AU103" s="49"/>
      <c r="AV103" s="50"/>
      <c r="AW103" s="55"/>
      <c r="AX103" s="49"/>
      <c r="AY103" s="55"/>
      <c r="AZ103" s="49"/>
      <c r="BA103" s="55"/>
      <c r="BB103" s="49"/>
      <c r="BC103" s="55"/>
      <c r="BD103" s="49"/>
      <c r="BE103" s="51"/>
      <c r="BF103" s="50"/>
      <c r="BI103" s="238"/>
    </row>
    <row r="104" spans="2:61" s="46" customFormat="1" x14ac:dyDescent="0.25">
      <c r="B104" s="263"/>
      <c r="C104" s="276"/>
      <c r="D104" s="277"/>
      <c r="E104" s="182" t="s">
        <v>732</v>
      </c>
      <c r="F104" s="185" t="s">
        <v>584</v>
      </c>
      <c r="G104" s="190">
        <v>25</v>
      </c>
      <c r="H104" s="191" t="str">
        <f>VLOOKUP($G104,'[1]Defense Event Matrix'!$B$8:$BC$110,7,FALSE)</f>
        <v>HR</v>
      </c>
      <c r="I104" s="191" t="str">
        <f>VLOOKUP($G104,'[1]Defense Event Matrix'!$B$8:$BC$110,5,FALSE)</f>
        <v>Rhall</v>
      </c>
      <c r="J104" s="191" t="str">
        <f>VLOOKUP($G104,'[1]Defense Event Matrix'!$B$8:$BC$110,6,FALSE)</f>
        <v>60.20.30.23</v>
      </c>
      <c r="K104" s="259"/>
      <c r="L104" s="182" t="s">
        <v>731</v>
      </c>
      <c r="N104" s="47"/>
      <c r="O104" s="47"/>
      <c r="P104" s="47"/>
      <c r="Q104" s="47"/>
      <c r="R104" s="47"/>
      <c r="S104" s="47"/>
      <c r="T104" s="158" t="s">
        <v>582</v>
      </c>
      <c r="U104" s="47"/>
      <c r="V104" s="47"/>
      <c r="W104" s="49"/>
      <c r="X104" s="50"/>
      <c r="Y104" s="61" t="s">
        <v>582</v>
      </c>
      <c r="Z104" s="47"/>
      <c r="AA104" s="47"/>
      <c r="AB104" s="47"/>
      <c r="AC104" s="47"/>
      <c r="AD104" s="47"/>
      <c r="AE104" s="47"/>
      <c r="AF104" s="47"/>
      <c r="AG104" s="47"/>
      <c r="AH104" s="47"/>
      <c r="AI104" s="49"/>
      <c r="AJ104" s="50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9"/>
      <c r="AV104" s="50"/>
      <c r="AW104" s="47"/>
      <c r="AX104" s="47"/>
      <c r="AY104" s="47"/>
      <c r="AZ104" s="47"/>
      <c r="BA104" s="47"/>
      <c r="BB104" s="47"/>
      <c r="BC104" s="47"/>
      <c r="BD104" s="47"/>
      <c r="BE104" s="51"/>
      <c r="BF104" s="50"/>
      <c r="BI104" s="182"/>
    </row>
    <row r="105" spans="2:61" s="46" customFormat="1" x14ac:dyDescent="0.25">
      <c r="B105" s="263"/>
      <c r="C105" s="276"/>
      <c r="D105" s="277"/>
      <c r="E105" s="182" t="s">
        <v>733</v>
      </c>
      <c r="F105" s="187" t="s">
        <v>585</v>
      </c>
      <c r="G105" s="190">
        <v>26</v>
      </c>
      <c r="H105" s="191" t="str">
        <f>VLOOKUP($G105,'[1]Defense Event Matrix'!$B$8:$BC$110,7,FALSE)</f>
        <v>HR</v>
      </c>
      <c r="I105" s="191" t="str">
        <f>VLOOKUP($G105,'[1]Defense Event Matrix'!$B$8:$BC$110,5,FALSE)</f>
        <v>Jservin</v>
      </c>
      <c r="J105" s="191" t="str">
        <f>VLOOKUP($G105,'[1]Defense Event Matrix'!$B$8:$BC$110,6,FALSE)</f>
        <v>80.40.30.21</v>
      </c>
      <c r="K105" s="259"/>
      <c r="L105" s="182" t="s">
        <v>731</v>
      </c>
      <c r="N105" s="55"/>
      <c r="O105" s="49"/>
      <c r="P105" s="55"/>
      <c r="Q105" s="49"/>
      <c r="R105" s="55"/>
      <c r="S105" s="49"/>
      <c r="T105" s="159" t="s">
        <v>582</v>
      </c>
      <c r="U105" s="49"/>
      <c r="V105" s="55"/>
      <c r="W105" s="49"/>
      <c r="X105" s="50"/>
      <c r="Y105" s="63" t="s">
        <v>582</v>
      </c>
      <c r="Z105" s="49"/>
      <c r="AA105" s="55"/>
      <c r="AB105" s="49"/>
      <c r="AC105" s="55"/>
      <c r="AD105" s="49"/>
      <c r="AE105" s="55"/>
      <c r="AF105" s="49"/>
      <c r="AG105" s="55"/>
      <c r="AH105" s="49"/>
      <c r="AI105" s="49"/>
      <c r="AJ105" s="50"/>
      <c r="AK105" s="55"/>
      <c r="AL105" s="49"/>
      <c r="AM105" s="55"/>
      <c r="AN105" s="49"/>
      <c r="AO105" s="55"/>
      <c r="AP105" s="49"/>
      <c r="AQ105" s="55"/>
      <c r="AR105" s="49"/>
      <c r="AS105" s="55"/>
      <c r="AT105" s="49"/>
      <c r="AU105" s="49"/>
      <c r="AV105" s="50"/>
      <c r="AW105" s="55"/>
      <c r="AX105" s="49"/>
      <c r="AY105" s="55"/>
      <c r="AZ105" s="49"/>
      <c r="BA105" s="55"/>
      <c r="BB105" s="49"/>
      <c r="BC105" s="55"/>
      <c r="BD105" s="49"/>
      <c r="BE105" s="51"/>
      <c r="BF105" s="50"/>
      <c r="BI105" s="182"/>
    </row>
    <row r="106" spans="2:61" s="46" customFormat="1" x14ac:dyDescent="0.25">
      <c r="B106" s="275"/>
      <c r="C106" s="276"/>
      <c r="D106" s="277"/>
      <c r="E106" s="182" t="s">
        <v>734</v>
      </c>
      <c r="F106" s="188" t="s">
        <v>586</v>
      </c>
      <c r="G106" s="190">
        <v>27</v>
      </c>
      <c r="H106" s="191" t="str">
        <f>VLOOKUP($G106,'[1]Defense Event Matrix'!$B$8:$BC$110,7,FALSE)</f>
        <v>HR</v>
      </c>
      <c r="I106" s="191" t="str">
        <f>VLOOKUP($G106,'[1]Defense Event Matrix'!$B$8:$BC$110,5,FALSE)</f>
        <v>Ewilson</v>
      </c>
      <c r="J106" s="191" t="str">
        <f>VLOOKUP($G106,'[1]Defense Event Matrix'!$B$8:$BC$110,6,FALSE)</f>
        <v>100.50.30.28</v>
      </c>
      <c r="K106" s="273"/>
      <c r="L106" s="182" t="s">
        <v>731</v>
      </c>
      <c r="N106" s="47"/>
      <c r="O106" s="47"/>
      <c r="P106" s="47"/>
      <c r="Q106" s="47"/>
      <c r="R106" s="47"/>
      <c r="S106" s="47"/>
      <c r="T106" s="158" t="s">
        <v>582</v>
      </c>
      <c r="U106" s="47"/>
      <c r="V106" s="47"/>
      <c r="W106" s="49"/>
      <c r="X106" s="50"/>
      <c r="Y106" s="61" t="s">
        <v>582</v>
      </c>
      <c r="Z106" s="47"/>
      <c r="AA106" s="47"/>
      <c r="AB106" s="47"/>
      <c r="AC106" s="47"/>
      <c r="AD106" s="47"/>
      <c r="AE106" s="47"/>
      <c r="AF106" s="47"/>
      <c r="AG106" s="47"/>
      <c r="AH106" s="47"/>
      <c r="AI106" s="49"/>
      <c r="AJ106" s="50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9"/>
      <c r="AV106" s="50"/>
      <c r="AW106" s="47"/>
      <c r="AX106" s="47"/>
      <c r="AY106" s="47"/>
      <c r="AZ106" s="47"/>
      <c r="BA106" s="47"/>
      <c r="BB106" s="47"/>
      <c r="BC106" s="47"/>
      <c r="BD106" s="47"/>
      <c r="BE106" s="51"/>
      <c r="BF106" s="50"/>
      <c r="BI106" s="182"/>
    </row>
    <row r="107" spans="2:61" s="46" customFormat="1" x14ac:dyDescent="0.25">
      <c r="B107" s="126"/>
      <c r="C107" s="211"/>
      <c r="D107" s="126"/>
      <c r="F107" s="212"/>
      <c r="G107" s="151"/>
      <c r="H107" s="213"/>
      <c r="I107" s="213"/>
      <c r="J107" s="213"/>
      <c r="K107" s="214"/>
      <c r="L107" s="234"/>
      <c r="N107" s="55"/>
      <c r="O107" s="49"/>
      <c r="P107" s="55"/>
      <c r="Q107" s="49"/>
      <c r="R107" s="55"/>
      <c r="S107" s="49"/>
      <c r="T107" s="55"/>
      <c r="U107" s="49"/>
      <c r="V107" s="55"/>
      <c r="W107" s="49"/>
      <c r="X107" s="50"/>
      <c r="Y107" s="55"/>
      <c r="Z107" s="49"/>
      <c r="AA107" s="55"/>
      <c r="AB107" s="49"/>
      <c r="AC107" s="55"/>
      <c r="AD107" s="49"/>
      <c r="AE107" s="55"/>
      <c r="AF107" s="49"/>
      <c r="AG107" s="55"/>
      <c r="AH107" s="49"/>
      <c r="AI107" s="49"/>
      <c r="AJ107" s="50"/>
      <c r="AK107" s="55"/>
      <c r="AL107" s="49"/>
      <c r="AM107" s="55"/>
      <c r="AN107" s="49"/>
      <c r="AO107" s="55"/>
      <c r="AP107" s="49"/>
      <c r="AQ107" s="55"/>
      <c r="AR107" s="49"/>
      <c r="AS107" s="55"/>
      <c r="AT107" s="49"/>
      <c r="AU107" s="49"/>
      <c r="AV107" s="50"/>
      <c r="AW107" s="55"/>
      <c r="AX107" s="49"/>
      <c r="AY107" s="55"/>
      <c r="AZ107" s="49"/>
      <c r="BA107" s="55"/>
      <c r="BB107" s="49"/>
      <c r="BC107" s="55"/>
      <c r="BD107" s="49"/>
      <c r="BE107" s="51"/>
      <c r="BF107" s="50"/>
      <c r="BI107" s="182"/>
    </row>
    <row r="108" spans="2:61" s="46" customFormat="1" ht="15" customHeight="1" x14ac:dyDescent="0.25">
      <c r="B108" s="239" t="s">
        <v>735</v>
      </c>
      <c r="C108" s="64" t="s">
        <v>736</v>
      </c>
      <c r="D108" s="199" t="s">
        <v>737</v>
      </c>
      <c r="E108" s="182" t="s">
        <v>738</v>
      </c>
      <c r="F108" s="201"/>
      <c r="G108" s="190"/>
      <c r="H108" s="191"/>
      <c r="I108" s="191"/>
      <c r="J108" s="191"/>
      <c r="K108" s="240" t="s">
        <v>464</v>
      </c>
      <c r="L108" s="182" t="s">
        <v>739</v>
      </c>
      <c r="N108" s="47"/>
      <c r="O108" s="47"/>
      <c r="P108" s="47"/>
      <c r="Q108" s="47"/>
      <c r="R108" s="47"/>
      <c r="S108" s="47"/>
      <c r="T108" s="47"/>
      <c r="U108" s="47"/>
      <c r="V108" s="47"/>
      <c r="W108" s="49"/>
      <c r="X108" s="50"/>
      <c r="Y108" s="47"/>
      <c r="Z108" s="47"/>
      <c r="AA108" s="47"/>
      <c r="AB108" s="47"/>
      <c r="AC108" s="47"/>
      <c r="AD108" s="48" t="s">
        <v>582</v>
      </c>
      <c r="AE108" s="47"/>
      <c r="AF108" s="47"/>
      <c r="AG108" s="47"/>
      <c r="AH108" s="47"/>
      <c r="AI108" s="49"/>
      <c r="AJ108" s="50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9"/>
      <c r="AV108" s="50"/>
      <c r="AW108" s="47"/>
      <c r="AX108" s="47"/>
      <c r="AY108" s="47"/>
      <c r="AZ108" s="47"/>
      <c r="BA108" s="47"/>
      <c r="BB108" s="47"/>
      <c r="BC108" s="47"/>
      <c r="BD108" s="47"/>
      <c r="BE108" s="51"/>
      <c r="BF108" s="50"/>
      <c r="BI108" s="182" t="s">
        <v>740</v>
      </c>
    </row>
    <row r="109" spans="2:61" s="46" customFormat="1" x14ac:dyDescent="0.25">
      <c r="B109" s="210"/>
      <c r="C109" s="211"/>
      <c r="D109" s="126"/>
      <c r="F109" s="212"/>
      <c r="G109" s="151"/>
      <c r="H109" s="213"/>
      <c r="I109" s="213"/>
      <c r="J109" s="213"/>
      <c r="K109" s="214"/>
      <c r="L109" s="234"/>
      <c r="N109" s="55"/>
      <c r="O109" s="49"/>
      <c r="P109" s="55"/>
      <c r="Q109" s="49"/>
      <c r="R109" s="55"/>
      <c r="S109" s="49"/>
      <c r="T109" s="55"/>
      <c r="U109" s="49"/>
      <c r="V109" s="55"/>
      <c r="W109" s="49"/>
      <c r="X109" s="50"/>
      <c r="Y109" s="55"/>
      <c r="Z109" s="49"/>
      <c r="AA109" s="55"/>
      <c r="AB109" s="49"/>
      <c r="AC109" s="55"/>
      <c r="AD109" s="49"/>
      <c r="AE109" s="55"/>
      <c r="AF109" s="49"/>
      <c r="AG109" s="55"/>
      <c r="AH109" s="49"/>
      <c r="AI109" s="49"/>
      <c r="AJ109" s="50"/>
      <c r="AK109" s="55"/>
      <c r="AL109" s="49"/>
      <c r="AM109" s="55"/>
      <c r="AN109" s="49"/>
      <c r="AO109" s="55"/>
      <c r="AP109" s="49"/>
      <c r="AQ109" s="55"/>
      <c r="AR109" s="49"/>
      <c r="AS109" s="55"/>
      <c r="AT109" s="49"/>
      <c r="AU109" s="49"/>
      <c r="AV109" s="50"/>
      <c r="AW109" s="55"/>
      <c r="AX109" s="49"/>
      <c r="AY109" s="55"/>
      <c r="AZ109" s="49"/>
      <c r="BA109" s="55"/>
      <c r="BB109" s="49"/>
      <c r="BC109" s="55"/>
      <c r="BD109" s="49"/>
      <c r="BE109" s="51"/>
      <c r="BF109" s="50"/>
      <c r="BI109" s="182"/>
    </row>
    <row r="110" spans="2:61" s="46" customFormat="1" hidden="1" outlineLevel="1" x14ac:dyDescent="0.25">
      <c r="B110" s="241" t="s">
        <v>741</v>
      </c>
      <c r="C110" s="64" t="s">
        <v>604</v>
      </c>
      <c r="D110" s="199" t="s">
        <v>742</v>
      </c>
      <c r="E110" s="182"/>
      <c r="F110" s="201"/>
      <c r="G110" s="190"/>
      <c r="H110" s="191"/>
      <c r="I110" s="191"/>
      <c r="J110" s="191"/>
      <c r="K110" s="240"/>
      <c r="L110" s="182"/>
      <c r="N110" s="47"/>
      <c r="O110" s="47"/>
      <c r="P110" s="47"/>
      <c r="Q110" s="47"/>
      <c r="R110" s="47"/>
      <c r="S110" s="47"/>
      <c r="T110" s="47"/>
      <c r="U110" s="47"/>
      <c r="V110" s="47"/>
      <c r="W110" s="49"/>
      <c r="X110" s="50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9"/>
      <c r="AJ110" s="50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9"/>
      <c r="AV110" s="50"/>
      <c r="AW110" s="47"/>
      <c r="AX110" s="47"/>
      <c r="AY110" s="47"/>
      <c r="AZ110" s="47"/>
      <c r="BA110" s="47"/>
      <c r="BB110" s="47"/>
      <c r="BC110" s="47"/>
      <c r="BD110" s="47"/>
      <c r="BE110" s="51"/>
      <c r="BF110" s="50"/>
      <c r="BI110" s="182"/>
    </row>
    <row r="111" spans="2:61" s="46" customFormat="1" hidden="1" outlineLevel="1" x14ac:dyDescent="0.25">
      <c r="B111" s="242" t="s">
        <v>743</v>
      </c>
      <c r="C111" s="64" t="s">
        <v>604</v>
      </c>
      <c r="D111" s="199" t="s">
        <v>744</v>
      </c>
      <c r="E111" s="182"/>
      <c r="F111" s="201"/>
      <c r="G111" s="190"/>
      <c r="H111" s="191"/>
      <c r="I111" s="191"/>
      <c r="J111" s="191"/>
      <c r="K111" s="240"/>
      <c r="L111" s="182"/>
      <c r="N111" s="55"/>
      <c r="O111" s="49"/>
      <c r="P111" s="55"/>
      <c r="Q111" s="49"/>
      <c r="R111" s="55"/>
      <c r="S111" s="49"/>
      <c r="T111" s="55"/>
      <c r="U111" s="49"/>
      <c r="V111" s="55"/>
      <c r="W111" s="49"/>
      <c r="X111" s="50"/>
      <c r="Y111" s="55"/>
      <c r="Z111" s="49"/>
      <c r="AA111" s="55"/>
      <c r="AB111" s="49"/>
      <c r="AC111" s="55"/>
      <c r="AD111" s="49"/>
      <c r="AE111" s="55"/>
      <c r="AF111" s="49"/>
      <c r="AG111" s="55"/>
      <c r="AH111" s="49"/>
      <c r="AI111" s="49"/>
      <c r="AJ111" s="50"/>
      <c r="AK111" s="55"/>
      <c r="AL111" s="49"/>
      <c r="AM111" s="55"/>
      <c r="AN111" s="49"/>
      <c r="AO111" s="55"/>
      <c r="AP111" s="49"/>
      <c r="AQ111" s="55"/>
      <c r="AR111" s="49"/>
      <c r="AS111" s="55"/>
      <c r="AT111" s="49"/>
      <c r="AU111" s="49"/>
      <c r="AV111" s="50"/>
      <c r="AW111" s="55"/>
      <c r="AX111" s="49"/>
      <c r="AY111" s="55"/>
      <c r="AZ111" s="49"/>
      <c r="BA111" s="55"/>
      <c r="BB111" s="49"/>
      <c r="BC111" s="55"/>
      <c r="BD111" s="49"/>
      <c r="BE111" s="51"/>
      <c r="BF111" s="50"/>
      <c r="BI111" s="182"/>
    </row>
    <row r="112" spans="2:61" s="46" customFormat="1" hidden="1" outlineLevel="1" x14ac:dyDescent="0.25">
      <c r="B112" s="242" t="s">
        <v>745</v>
      </c>
      <c r="C112" s="64" t="s">
        <v>604</v>
      </c>
      <c r="D112" s="199" t="s">
        <v>746</v>
      </c>
      <c r="E112" s="182"/>
      <c r="F112" s="201"/>
      <c r="G112" s="190"/>
      <c r="H112" s="191"/>
      <c r="I112" s="191"/>
      <c r="J112" s="191"/>
      <c r="K112" s="240"/>
      <c r="L112" s="182"/>
      <c r="N112" s="47"/>
      <c r="O112" s="47"/>
      <c r="P112" s="47"/>
      <c r="Q112" s="47"/>
      <c r="R112" s="47"/>
      <c r="S112" s="47"/>
      <c r="T112" s="47"/>
      <c r="U112" s="47"/>
      <c r="V112" s="47"/>
      <c r="W112" s="49"/>
      <c r="X112" s="50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9"/>
      <c r="AJ112" s="50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9"/>
      <c r="AV112" s="50"/>
      <c r="AW112" s="47"/>
      <c r="AX112" s="47"/>
      <c r="AY112" s="47"/>
      <c r="AZ112" s="47"/>
      <c r="BA112" s="47"/>
      <c r="BB112" s="47"/>
      <c r="BC112" s="47"/>
      <c r="BD112" s="47"/>
      <c r="BE112" s="51"/>
      <c r="BF112" s="50"/>
      <c r="BI112" s="182"/>
    </row>
    <row r="113" spans="2:67" s="46" customFormat="1" hidden="1" outlineLevel="1" x14ac:dyDescent="0.25">
      <c r="B113" s="242" t="s">
        <v>747</v>
      </c>
      <c r="C113" s="64" t="s">
        <v>604</v>
      </c>
      <c r="D113" s="199" t="s">
        <v>748</v>
      </c>
      <c r="E113" s="182"/>
      <c r="F113" s="201"/>
      <c r="G113" s="190"/>
      <c r="H113" s="191"/>
      <c r="I113" s="191"/>
      <c r="J113" s="191"/>
      <c r="K113" s="240"/>
      <c r="L113" s="182"/>
      <c r="N113" s="55"/>
      <c r="O113" s="49"/>
      <c r="P113" s="55"/>
      <c r="Q113" s="49"/>
      <c r="R113" s="55"/>
      <c r="S113" s="49"/>
      <c r="T113" s="55"/>
      <c r="U113" s="49"/>
      <c r="V113" s="55"/>
      <c r="W113" s="49"/>
      <c r="X113" s="50"/>
      <c r="Y113" s="55"/>
      <c r="Z113" s="49"/>
      <c r="AA113" s="55"/>
      <c r="AB113" s="49"/>
      <c r="AC113" s="55"/>
      <c r="AD113" s="49"/>
      <c r="AE113" s="55"/>
      <c r="AF113" s="49"/>
      <c r="AG113" s="55"/>
      <c r="AH113" s="49"/>
      <c r="AI113" s="49"/>
      <c r="AJ113" s="50"/>
      <c r="AK113" s="55"/>
      <c r="AL113" s="49"/>
      <c r="AM113" s="55"/>
      <c r="AN113" s="49"/>
      <c r="AO113" s="55"/>
      <c r="AP113" s="49"/>
      <c r="AQ113" s="55"/>
      <c r="AR113" s="49"/>
      <c r="AS113" s="55"/>
      <c r="AT113" s="49"/>
      <c r="AU113" s="49"/>
      <c r="AV113" s="50"/>
      <c r="AW113" s="55"/>
      <c r="AX113" s="49"/>
      <c r="AY113" s="55"/>
      <c r="AZ113" s="49"/>
      <c r="BA113" s="55"/>
      <c r="BB113" s="49"/>
      <c r="BC113" s="55"/>
      <c r="BD113" s="49"/>
      <c r="BE113" s="51"/>
      <c r="BF113" s="50"/>
      <c r="BI113" s="182"/>
    </row>
    <row r="114" spans="2:67" s="46" customFormat="1" hidden="1" outlineLevel="1" x14ac:dyDescent="0.25">
      <c r="B114" s="26"/>
      <c r="C114" s="27"/>
      <c r="D114" s="26"/>
      <c r="E114" s="2"/>
      <c r="F114" s="174"/>
      <c r="G114" s="28"/>
      <c r="H114" s="175"/>
      <c r="I114" s="175"/>
      <c r="J114" s="175"/>
      <c r="K114" s="29"/>
      <c r="L114" s="2"/>
      <c r="M114" s="2"/>
      <c r="N114" s="126"/>
      <c r="O114" s="126"/>
      <c r="P114" s="126"/>
      <c r="Q114" s="49"/>
      <c r="R114" s="126"/>
      <c r="S114" s="126"/>
      <c r="T114" s="126"/>
      <c r="U114" s="126"/>
      <c r="V114" s="49"/>
      <c r="W114" s="26"/>
      <c r="X114" s="26"/>
      <c r="Y114" s="126"/>
      <c r="Z114" s="126"/>
      <c r="AA114" s="126"/>
      <c r="AB114" s="49"/>
      <c r="AC114" s="126"/>
      <c r="AD114" s="126"/>
      <c r="AE114" s="126"/>
      <c r="AF114" s="126"/>
      <c r="AG114" s="49"/>
      <c r="AH114" s="126"/>
      <c r="AI114" s="26"/>
      <c r="AJ114" s="26"/>
      <c r="AK114" s="126"/>
      <c r="AL114" s="126"/>
      <c r="AM114" s="126"/>
      <c r="AN114" s="49"/>
      <c r="AO114" s="126"/>
      <c r="AP114" s="126"/>
      <c r="AQ114" s="126"/>
      <c r="AR114" s="126"/>
      <c r="AS114" s="49"/>
      <c r="AT114" s="126"/>
      <c r="AU114" s="26"/>
      <c r="AV114" s="26"/>
      <c r="AW114" s="126"/>
      <c r="AX114" s="126"/>
      <c r="AY114" s="126"/>
      <c r="AZ114" s="49"/>
      <c r="BA114" s="126"/>
      <c r="BB114" s="126"/>
      <c r="BC114" s="126"/>
      <c r="BD114" s="126"/>
      <c r="BE114" s="2"/>
      <c r="BF114" s="26"/>
      <c r="BG114" s="2"/>
      <c r="BH114" s="2"/>
      <c r="BI114" s="2"/>
    </row>
    <row r="115" spans="2:67" s="46" customFormat="1" hidden="1" outlineLevel="1" x14ac:dyDescent="0.25">
      <c r="B115" s="242" t="s">
        <v>749</v>
      </c>
      <c r="C115" s="64" t="s">
        <v>604</v>
      </c>
      <c r="D115" s="199" t="s">
        <v>750</v>
      </c>
      <c r="E115" s="182"/>
      <c r="F115" s="201"/>
      <c r="G115" s="190"/>
      <c r="H115" s="191"/>
      <c r="I115" s="191"/>
      <c r="J115" s="191"/>
      <c r="K115" s="240"/>
      <c r="L115" s="182"/>
      <c r="N115" s="55"/>
      <c r="O115" s="49"/>
      <c r="P115" s="55"/>
      <c r="Q115" s="49"/>
      <c r="R115" s="55"/>
      <c r="S115" s="49"/>
      <c r="T115" s="55"/>
      <c r="U115" s="49"/>
      <c r="V115" s="55"/>
      <c r="W115" s="49"/>
      <c r="X115" s="50"/>
      <c r="Y115" s="55"/>
      <c r="Z115" s="49"/>
      <c r="AA115" s="55"/>
      <c r="AB115" s="49"/>
      <c r="AC115" s="55"/>
      <c r="AD115" s="49"/>
      <c r="AE115" s="55"/>
      <c r="AF115" s="49"/>
      <c r="AG115" s="55"/>
      <c r="AH115" s="49"/>
      <c r="AI115" s="49"/>
      <c r="AJ115" s="50"/>
      <c r="AK115" s="55"/>
      <c r="AL115" s="49"/>
      <c r="AM115" s="55"/>
      <c r="AN115" s="49"/>
      <c r="AO115" s="55"/>
      <c r="AP115" s="49"/>
      <c r="AQ115" s="55"/>
      <c r="AR115" s="49"/>
      <c r="AS115" s="55"/>
      <c r="AT115" s="49"/>
      <c r="AU115" s="49"/>
      <c r="AV115" s="50"/>
      <c r="AW115" s="55"/>
      <c r="AX115" s="49"/>
      <c r="AY115" s="55"/>
      <c r="AZ115" s="49"/>
      <c r="BA115" s="55"/>
      <c r="BB115" s="49"/>
      <c r="BC115" s="55"/>
      <c r="BD115" s="49"/>
      <c r="BE115" s="51"/>
      <c r="BF115" s="50"/>
      <c r="BI115" s="182"/>
    </row>
    <row r="116" spans="2:67" s="46" customFormat="1" hidden="1" outlineLevel="1" x14ac:dyDescent="0.25">
      <c r="B116" s="126"/>
      <c r="C116" s="211"/>
      <c r="D116" s="126"/>
      <c r="F116" s="212"/>
      <c r="G116" s="151"/>
      <c r="H116" s="213"/>
      <c r="I116" s="213"/>
      <c r="J116" s="213"/>
      <c r="K116" s="214"/>
      <c r="N116" s="126"/>
      <c r="O116" s="126"/>
      <c r="P116" s="126"/>
      <c r="Q116" s="49"/>
      <c r="R116" s="126"/>
      <c r="S116" s="126"/>
      <c r="T116" s="126"/>
      <c r="U116" s="126"/>
      <c r="V116" s="49"/>
      <c r="W116" s="126"/>
      <c r="X116" s="126"/>
      <c r="Y116" s="126"/>
      <c r="Z116" s="126"/>
      <c r="AA116" s="126"/>
      <c r="AB116" s="49"/>
      <c r="AC116" s="126"/>
      <c r="AD116" s="126"/>
      <c r="AE116" s="126"/>
      <c r="AF116" s="126"/>
      <c r="AG116" s="49"/>
      <c r="AH116" s="126"/>
      <c r="AI116" s="126"/>
      <c r="AJ116" s="126"/>
      <c r="AK116" s="126"/>
      <c r="AL116" s="126"/>
      <c r="AM116" s="126"/>
      <c r="AN116" s="49"/>
      <c r="AO116" s="126"/>
      <c r="AP116" s="126"/>
      <c r="AQ116" s="126"/>
      <c r="AR116" s="126"/>
      <c r="AS116" s="49"/>
      <c r="AT116" s="126"/>
      <c r="AU116" s="126"/>
      <c r="AV116" s="126"/>
      <c r="AW116" s="126"/>
      <c r="AX116" s="126"/>
      <c r="AY116" s="126"/>
      <c r="AZ116" s="49"/>
      <c r="BA116" s="126"/>
      <c r="BB116" s="126"/>
      <c r="BC116" s="126"/>
      <c r="BD116" s="126"/>
      <c r="BF116" s="126"/>
    </row>
    <row r="117" spans="2:67" s="46" customFormat="1" hidden="1" outlineLevel="1" x14ac:dyDescent="0.25">
      <c r="B117" s="126" t="s">
        <v>751</v>
      </c>
      <c r="C117" s="211" t="s">
        <v>604</v>
      </c>
      <c r="D117" s="126" t="s">
        <v>752</v>
      </c>
      <c r="F117" s="212"/>
      <c r="G117" s="151"/>
      <c r="H117" s="213"/>
      <c r="I117" s="213"/>
      <c r="J117" s="213"/>
      <c r="K117" s="214"/>
      <c r="N117" s="126"/>
      <c r="O117" s="126"/>
      <c r="P117" s="126"/>
      <c r="Q117" s="126"/>
      <c r="R117" s="126"/>
      <c r="S117" s="126"/>
      <c r="T117" s="126"/>
      <c r="U117" s="49"/>
      <c r="V117" s="49"/>
      <c r="W117" s="126"/>
      <c r="X117" s="126"/>
      <c r="Y117" s="126"/>
      <c r="Z117" s="126"/>
      <c r="AA117" s="126"/>
      <c r="AB117" s="126"/>
      <c r="AC117" s="126"/>
      <c r="AD117" s="126"/>
      <c r="AE117" s="126"/>
      <c r="AF117" s="49"/>
      <c r="AG117" s="49"/>
      <c r="AH117" s="49"/>
      <c r="AI117" s="126"/>
      <c r="AJ117" s="126"/>
      <c r="AK117" s="126"/>
      <c r="AL117" s="126"/>
      <c r="AM117" s="126"/>
      <c r="AN117" s="126"/>
      <c r="AO117" s="126"/>
      <c r="AP117" s="126"/>
      <c r="AQ117" s="126"/>
      <c r="AR117" s="49"/>
      <c r="AS117" s="49"/>
      <c r="AT117" s="49"/>
      <c r="AU117" s="126"/>
      <c r="AV117" s="126"/>
      <c r="AW117" s="126"/>
      <c r="AX117" s="126"/>
      <c r="AY117" s="126"/>
      <c r="AZ117" s="126"/>
      <c r="BA117" s="126"/>
      <c r="BB117" s="126"/>
      <c r="BC117" s="126"/>
      <c r="BD117" s="49"/>
      <c r="BF117" s="126"/>
    </row>
    <row r="118" spans="2:67" s="46" customFormat="1" hidden="1" outlineLevel="1" x14ac:dyDescent="0.25">
      <c r="B118" s="126"/>
      <c r="C118" s="211"/>
      <c r="D118" s="126"/>
      <c r="F118" s="212"/>
      <c r="G118" s="151"/>
      <c r="H118" s="213"/>
      <c r="I118" s="213"/>
      <c r="J118" s="213"/>
      <c r="K118" s="214"/>
      <c r="L118" s="234"/>
      <c r="N118" s="47"/>
      <c r="O118" s="47"/>
      <c r="P118" s="47"/>
      <c r="Q118" s="47"/>
      <c r="R118" s="47"/>
      <c r="S118" s="47"/>
      <c r="T118" s="47"/>
      <c r="U118" s="47"/>
      <c r="V118" s="47"/>
      <c r="W118" s="49"/>
      <c r="X118" s="50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9"/>
      <c r="AJ118" s="50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9"/>
      <c r="AV118" s="50"/>
      <c r="AW118" s="47"/>
      <c r="AX118" s="47"/>
      <c r="AY118" s="47"/>
      <c r="AZ118" s="47"/>
      <c r="BA118" s="47"/>
      <c r="BB118" s="47"/>
      <c r="BC118" s="47"/>
      <c r="BD118" s="47"/>
      <c r="BE118" s="51"/>
      <c r="BF118" s="50"/>
      <c r="BI118" s="182"/>
    </row>
    <row r="119" spans="2:67" s="46" customFormat="1" ht="30" hidden="1" outlineLevel="1" x14ac:dyDescent="0.25">
      <c r="B119" s="243" t="s">
        <v>726</v>
      </c>
      <c r="C119" s="211" t="s">
        <v>604</v>
      </c>
      <c r="D119" s="126" t="s">
        <v>753</v>
      </c>
      <c r="F119" s="212"/>
      <c r="G119" s="151"/>
      <c r="H119" s="213"/>
      <c r="I119" s="213"/>
      <c r="J119" s="213"/>
      <c r="K119" s="214"/>
      <c r="N119" s="126"/>
      <c r="O119" s="126"/>
      <c r="P119" s="126"/>
      <c r="Q119" s="126"/>
      <c r="R119" s="126"/>
      <c r="S119" s="126"/>
      <c r="T119" s="126"/>
      <c r="U119" s="49"/>
      <c r="V119" s="49"/>
      <c r="W119" s="126"/>
      <c r="X119" s="126"/>
      <c r="Y119" s="126"/>
      <c r="Z119" s="126"/>
      <c r="AA119" s="126"/>
      <c r="AB119" s="126"/>
      <c r="AC119" s="126"/>
      <c r="AD119" s="126"/>
      <c r="AE119" s="126"/>
      <c r="AF119" s="49"/>
      <c r="AG119" s="49"/>
      <c r="AH119" s="49"/>
      <c r="AI119" s="126"/>
      <c r="AJ119" s="126"/>
      <c r="AK119" s="126"/>
      <c r="AL119" s="126"/>
      <c r="AM119" s="126"/>
      <c r="AN119" s="126"/>
      <c r="AO119" s="126"/>
      <c r="AP119" s="126"/>
      <c r="AQ119" s="126"/>
      <c r="AR119" s="49"/>
      <c r="AS119" s="49"/>
      <c r="AT119" s="49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49"/>
      <c r="BF119" s="126"/>
    </row>
    <row r="120" spans="2:67" s="46" customFormat="1" hidden="1" outlineLevel="1" x14ac:dyDescent="0.25">
      <c r="B120" s="126"/>
      <c r="C120" s="211"/>
      <c r="D120" s="126"/>
      <c r="F120" s="212"/>
      <c r="G120" s="151"/>
      <c r="H120" s="213"/>
      <c r="I120" s="213"/>
      <c r="J120" s="213"/>
      <c r="K120" s="214"/>
      <c r="N120" s="126"/>
      <c r="O120" s="126"/>
      <c r="P120" s="126"/>
      <c r="Q120" s="49"/>
      <c r="R120" s="126"/>
      <c r="S120" s="126"/>
      <c r="T120" s="126"/>
      <c r="U120" s="126"/>
      <c r="V120" s="49"/>
      <c r="W120" s="126"/>
      <c r="X120" s="126"/>
      <c r="Y120" s="126"/>
      <c r="Z120" s="126"/>
      <c r="AA120" s="126"/>
      <c r="AB120" s="49"/>
      <c r="AC120" s="126"/>
      <c r="AD120" s="126"/>
      <c r="AE120" s="126"/>
      <c r="AF120" s="126"/>
      <c r="AG120" s="49"/>
      <c r="AH120" s="126"/>
      <c r="AI120" s="126"/>
      <c r="AJ120" s="126"/>
      <c r="AK120" s="126"/>
      <c r="AL120" s="126"/>
      <c r="AM120" s="126"/>
      <c r="AN120" s="49"/>
      <c r="AO120" s="126"/>
      <c r="AP120" s="126"/>
      <c r="AQ120" s="126"/>
      <c r="AR120" s="126"/>
      <c r="AS120" s="49"/>
      <c r="AT120" s="126"/>
      <c r="AU120" s="126"/>
      <c r="AV120" s="126"/>
      <c r="AW120" s="126"/>
      <c r="AX120" s="126"/>
      <c r="AY120" s="126"/>
      <c r="AZ120" s="49"/>
      <c r="BA120" s="126"/>
      <c r="BB120" s="126"/>
      <c r="BC120" s="126"/>
      <c r="BD120" s="126"/>
      <c r="BF120" s="126"/>
    </row>
    <row r="121" spans="2:67" s="46" customFormat="1" hidden="1" outlineLevel="1" x14ac:dyDescent="0.25">
      <c r="B121" s="126" t="s">
        <v>754</v>
      </c>
      <c r="C121" s="211" t="s">
        <v>755</v>
      </c>
      <c r="D121" s="126" t="s">
        <v>756</v>
      </c>
      <c r="F121" s="212"/>
      <c r="G121" s="151"/>
      <c r="H121" s="213"/>
      <c r="I121" s="213"/>
      <c r="J121" s="213"/>
      <c r="K121" s="214"/>
      <c r="N121" s="126"/>
      <c r="O121" s="126"/>
      <c r="P121" s="126"/>
      <c r="Q121" s="126"/>
      <c r="R121" s="126"/>
      <c r="S121" s="126"/>
      <c r="T121" s="126"/>
      <c r="U121" s="49"/>
      <c r="V121" s="49"/>
      <c r="W121" s="126"/>
      <c r="X121" s="126"/>
      <c r="Y121" s="126"/>
      <c r="Z121" s="126"/>
      <c r="AA121" s="126"/>
      <c r="AB121" s="126"/>
      <c r="AC121" s="126"/>
      <c r="AD121" s="126"/>
      <c r="AE121" s="126"/>
      <c r="AF121" s="49"/>
      <c r="AG121" s="49"/>
      <c r="AH121" s="49"/>
      <c r="AI121" s="126"/>
      <c r="AJ121" s="126"/>
      <c r="AK121" s="126"/>
      <c r="AL121" s="126"/>
      <c r="AM121" s="126"/>
      <c r="AN121" s="126"/>
      <c r="AO121" s="126"/>
      <c r="AP121" s="126"/>
      <c r="AQ121" s="126"/>
      <c r="AR121" s="49"/>
      <c r="AS121" s="49"/>
      <c r="AT121" s="49"/>
      <c r="AU121" s="126"/>
      <c r="AV121" s="126"/>
      <c r="AW121" s="126"/>
      <c r="AX121" s="126"/>
      <c r="AY121" s="126"/>
      <c r="AZ121" s="126"/>
      <c r="BA121" s="126"/>
      <c r="BB121" s="126"/>
      <c r="BC121" s="126"/>
      <c r="BD121" s="49"/>
      <c r="BF121" s="126"/>
    </row>
    <row r="122" spans="2:67" collapsed="1" x14ac:dyDescent="0.25">
      <c r="N122" s="126"/>
      <c r="O122" s="126"/>
      <c r="P122" s="126"/>
      <c r="Q122" s="49"/>
      <c r="R122" s="126"/>
      <c r="S122" s="126"/>
      <c r="T122" s="126"/>
      <c r="U122" s="126"/>
      <c r="V122" s="49"/>
      <c r="Y122" s="126"/>
      <c r="Z122" s="126"/>
      <c r="AA122" s="126"/>
      <c r="AB122" s="49"/>
      <c r="AC122" s="126"/>
      <c r="AD122" s="126"/>
      <c r="AE122" s="126"/>
      <c r="AF122" s="126"/>
      <c r="AG122" s="49"/>
      <c r="AH122" s="126"/>
      <c r="AK122" s="126"/>
      <c r="AL122" s="126"/>
      <c r="AM122" s="126"/>
      <c r="AN122" s="49"/>
      <c r="AO122" s="126"/>
      <c r="AP122" s="126"/>
      <c r="AQ122" s="126"/>
      <c r="AR122" s="126"/>
      <c r="AS122" s="49"/>
      <c r="AT122" s="126"/>
      <c r="AW122" s="126"/>
      <c r="AX122" s="126"/>
      <c r="AY122" s="126"/>
      <c r="AZ122" s="49"/>
      <c r="BA122" s="126"/>
      <c r="BB122" s="126"/>
      <c r="BC122" s="126"/>
      <c r="BD122" s="126"/>
      <c r="BH122" s="2"/>
    </row>
    <row r="123" spans="2:67" x14ac:dyDescent="0.25">
      <c r="N123" s="126"/>
      <c r="O123" s="126"/>
      <c r="P123" s="126"/>
      <c r="Q123" s="126"/>
      <c r="R123" s="126"/>
      <c r="S123" s="126"/>
      <c r="T123" s="126"/>
      <c r="U123" s="49"/>
      <c r="V123" s="49"/>
      <c r="Y123" s="126"/>
      <c r="Z123" s="126"/>
      <c r="AA123" s="126"/>
      <c r="AB123" s="126"/>
      <c r="AC123" s="126"/>
      <c r="AD123" s="126"/>
      <c r="AE123" s="126"/>
      <c r="AF123" s="49"/>
      <c r="AG123" s="49"/>
      <c r="AH123" s="49"/>
      <c r="AK123" s="126"/>
      <c r="AL123" s="126"/>
      <c r="AM123" s="126"/>
      <c r="AN123" s="126"/>
      <c r="AO123" s="126"/>
      <c r="AP123" s="126"/>
      <c r="AQ123" s="126"/>
      <c r="AR123" s="49"/>
      <c r="AS123" s="49"/>
      <c r="AT123" s="49"/>
      <c r="AW123" s="126"/>
      <c r="AX123" s="126"/>
      <c r="AY123" s="126"/>
      <c r="AZ123" s="126"/>
      <c r="BA123" s="126"/>
      <c r="BB123" s="126"/>
      <c r="BC123" s="126"/>
      <c r="BD123" s="49"/>
      <c r="BH123" s="2"/>
    </row>
    <row r="124" spans="2:67" x14ac:dyDescent="0.25">
      <c r="N124" s="126"/>
      <c r="O124" s="126"/>
      <c r="P124" s="126"/>
      <c r="Q124" s="49"/>
      <c r="R124" s="126"/>
      <c r="S124" s="126"/>
      <c r="T124" s="126"/>
      <c r="U124" s="126"/>
      <c r="V124" s="49"/>
      <c r="Y124" s="126"/>
      <c r="Z124" s="126"/>
      <c r="AA124" s="126"/>
      <c r="AB124" s="49"/>
      <c r="AC124" s="126"/>
      <c r="AD124" s="126"/>
      <c r="AE124" s="126"/>
      <c r="AF124" s="126"/>
      <c r="AG124" s="49"/>
      <c r="AH124" s="126"/>
      <c r="AK124" s="126"/>
      <c r="AL124" s="126"/>
      <c r="AM124" s="126"/>
      <c r="AN124" s="49"/>
      <c r="AO124" s="126"/>
      <c r="AP124" s="126"/>
      <c r="AQ124" s="126"/>
      <c r="AR124" s="126"/>
      <c r="AS124" s="49"/>
      <c r="AT124" s="126"/>
      <c r="AW124" s="126"/>
      <c r="AX124" s="126"/>
      <c r="AY124" s="126"/>
      <c r="AZ124" s="49"/>
      <c r="BA124" s="126"/>
      <c r="BB124" s="126"/>
      <c r="BC124" s="126"/>
      <c r="BD124" s="126"/>
      <c r="BH124" s="2"/>
    </row>
    <row r="125" spans="2:67" x14ac:dyDescent="0.25">
      <c r="N125" s="126"/>
      <c r="O125" s="126"/>
      <c r="P125" s="126"/>
      <c r="Q125" s="126"/>
      <c r="R125" s="126"/>
      <c r="S125" s="126"/>
      <c r="T125" s="126"/>
      <c r="U125" s="49"/>
      <c r="V125" s="49"/>
      <c r="Y125" s="126"/>
      <c r="Z125" s="126"/>
      <c r="AA125" s="126"/>
      <c r="AB125" s="126"/>
      <c r="AC125" s="126"/>
      <c r="AD125" s="126"/>
      <c r="AE125" s="126"/>
      <c r="AF125" s="49"/>
      <c r="AG125" s="49"/>
      <c r="AH125" s="49"/>
      <c r="AK125" s="126"/>
      <c r="AL125" s="126"/>
      <c r="AM125" s="126"/>
      <c r="AN125" s="126"/>
      <c r="AO125" s="126"/>
      <c r="AP125" s="126"/>
      <c r="AQ125" s="126"/>
      <c r="AR125" s="49"/>
      <c r="AS125" s="49"/>
      <c r="AT125" s="49"/>
      <c r="AW125" s="126"/>
      <c r="AX125" s="126"/>
      <c r="AY125" s="126"/>
      <c r="AZ125" s="126"/>
      <c r="BA125" s="126"/>
      <c r="BB125" s="126"/>
      <c r="BC125" s="126"/>
      <c r="BD125" s="49"/>
      <c r="BH125" s="2"/>
    </row>
    <row r="126" spans="2:67" x14ac:dyDescent="0.25">
      <c r="N126" s="126"/>
      <c r="O126" s="126"/>
      <c r="P126" s="126"/>
      <c r="Q126" s="49"/>
      <c r="R126" s="126"/>
      <c r="S126" s="126"/>
      <c r="T126" s="126"/>
      <c r="U126" s="126"/>
      <c r="V126" s="49"/>
      <c r="Y126" s="126"/>
      <c r="Z126" s="126"/>
      <c r="AA126" s="126"/>
      <c r="AB126" s="49"/>
      <c r="AC126" s="126"/>
      <c r="AD126" s="126"/>
      <c r="AE126" s="126"/>
      <c r="AF126" s="126"/>
      <c r="AG126" s="49"/>
      <c r="AH126" s="126"/>
      <c r="AK126" s="126"/>
      <c r="AL126" s="126"/>
      <c r="AM126" s="126"/>
      <c r="AN126" s="49"/>
      <c r="AO126" s="126"/>
      <c r="AP126" s="126"/>
      <c r="AQ126" s="126"/>
      <c r="AR126" s="126"/>
      <c r="AS126" s="49"/>
      <c r="AT126" s="126"/>
      <c r="AW126" s="126"/>
      <c r="AX126" s="126"/>
      <c r="AY126" s="126"/>
      <c r="AZ126" s="49"/>
      <c r="BA126" s="126"/>
      <c r="BB126" s="126"/>
      <c r="BC126" s="126"/>
      <c r="BD126" s="126"/>
      <c r="BH126" s="2"/>
    </row>
    <row r="127" spans="2:67" x14ac:dyDescent="0.25">
      <c r="K127" s="29">
        <v>5</v>
      </c>
      <c r="N127" s="126"/>
      <c r="O127" s="126"/>
      <c r="P127" s="126"/>
      <c r="Q127" s="126"/>
      <c r="R127" s="126"/>
      <c r="S127" s="126"/>
      <c r="T127" s="126"/>
      <c r="U127" s="49"/>
      <c r="V127" s="49"/>
      <c r="Y127" s="126"/>
      <c r="Z127" s="126"/>
      <c r="AA127" s="126"/>
      <c r="AB127" s="126"/>
      <c r="AC127" s="126"/>
      <c r="AD127" s="126"/>
      <c r="AE127" s="126"/>
      <c r="AF127" s="49"/>
      <c r="AG127" s="49"/>
      <c r="AH127" s="49"/>
      <c r="AK127" s="126"/>
      <c r="AL127" s="126"/>
      <c r="AM127" s="126"/>
      <c r="AN127" s="126"/>
      <c r="AO127" s="126"/>
      <c r="AP127" s="126"/>
      <c r="AQ127" s="126"/>
      <c r="AR127" s="49"/>
      <c r="AS127" s="49"/>
      <c r="AT127" s="49"/>
      <c r="AW127" s="126"/>
      <c r="AX127" s="126"/>
      <c r="AY127" s="126"/>
      <c r="AZ127" s="126"/>
      <c r="BA127" s="126"/>
      <c r="BB127" s="126"/>
      <c r="BC127" s="126"/>
      <c r="BD127" s="49"/>
      <c r="BH127" s="2"/>
      <c r="BM127" s="2">
        <v>11</v>
      </c>
      <c r="BN127" s="2">
        <v>21</v>
      </c>
      <c r="BO127" s="2">
        <v>41</v>
      </c>
    </row>
    <row r="128" spans="2:67" x14ac:dyDescent="0.25">
      <c r="K128" s="29">
        <v>8</v>
      </c>
      <c r="N128" s="126"/>
      <c r="O128" s="126"/>
      <c r="P128" s="126"/>
      <c r="Q128" s="49"/>
      <c r="R128" s="126"/>
      <c r="S128" s="126"/>
      <c r="T128" s="126"/>
      <c r="U128" s="126"/>
      <c r="V128" s="49"/>
      <c r="Y128" s="126"/>
      <c r="Z128" s="126"/>
      <c r="AA128" s="126"/>
      <c r="AB128" s="49"/>
      <c r="AC128" s="126"/>
      <c r="AD128" s="126"/>
      <c r="AE128" s="126"/>
      <c r="AF128" s="126"/>
      <c r="AG128" s="49"/>
      <c r="AH128" s="126"/>
      <c r="AK128" s="126"/>
      <c r="AL128" s="126"/>
      <c r="AM128" s="126"/>
      <c r="AN128" s="49"/>
      <c r="AO128" s="126"/>
      <c r="AP128" s="126"/>
      <c r="AQ128" s="126"/>
      <c r="AR128" s="126"/>
      <c r="AS128" s="49"/>
      <c r="AT128" s="126"/>
      <c r="AW128" s="126"/>
      <c r="AX128" s="126"/>
      <c r="AY128" s="126"/>
      <c r="AZ128" s="49"/>
      <c r="BA128" s="126"/>
      <c r="BB128" s="126"/>
      <c r="BC128" s="126"/>
      <c r="BD128" s="126"/>
      <c r="BH128" s="2"/>
      <c r="BM128" s="2">
        <v>16</v>
      </c>
      <c r="BN128" s="2">
        <v>32</v>
      </c>
      <c r="BO128" s="2">
        <v>64</v>
      </c>
    </row>
    <row r="129" spans="9:67" x14ac:dyDescent="0.25">
      <c r="I129" s="175">
        <v>0.63100000000000001</v>
      </c>
      <c r="K129" s="29">
        <f>K127/K128</f>
        <v>0.625</v>
      </c>
      <c r="N129" s="126"/>
      <c r="O129" s="126"/>
      <c r="P129" s="126"/>
      <c r="Q129" s="126"/>
      <c r="R129" s="126"/>
      <c r="S129" s="126"/>
      <c r="T129" s="126"/>
      <c r="U129" s="49"/>
      <c r="V129" s="49"/>
      <c r="Y129" s="126"/>
      <c r="Z129" s="126"/>
      <c r="AA129" s="126"/>
      <c r="AB129" s="126"/>
      <c r="AC129" s="126"/>
      <c r="AD129" s="126"/>
      <c r="AE129" s="126"/>
      <c r="AF129" s="49"/>
      <c r="AG129" s="49"/>
      <c r="AH129" s="49"/>
      <c r="AK129" s="126"/>
      <c r="AL129" s="126"/>
      <c r="AM129" s="126"/>
      <c r="AN129" s="126"/>
      <c r="AO129" s="126"/>
      <c r="AP129" s="126"/>
      <c r="AQ129" s="126"/>
      <c r="AR129" s="49"/>
      <c r="AS129" s="49"/>
      <c r="AT129" s="49"/>
      <c r="AW129" s="126"/>
      <c r="AX129" s="126"/>
      <c r="AY129" s="126"/>
      <c r="AZ129" s="126"/>
      <c r="BA129" s="126"/>
      <c r="BB129" s="126"/>
      <c r="BC129" s="126"/>
      <c r="BD129" s="49"/>
      <c r="BH129" s="2"/>
      <c r="BM129" s="2">
        <f>BM127/BM128</f>
        <v>0.6875</v>
      </c>
      <c r="BN129" s="2">
        <f>BN127/BN128</f>
        <v>0.65625</v>
      </c>
      <c r="BO129" s="2">
        <f>BO127/BO128</f>
        <v>0.640625</v>
      </c>
    </row>
    <row r="130" spans="9:67" x14ac:dyDescent="0.25">
      <c r="I130" s="175">
        <v>0.59199999999999997</v>
      </c>
    </row>
    <row r="131" spans="9:67" x14ac:dyDescent="0.25">
      <c r="I131" s="175">
        <f>I129-I130</f>
        <v>3.9000000000000035E-2</v>
      </c>
      <c r="N131" s="126"/>
      <c r="O131" s="126"/>
      <c r="P131" s="126"/>
      <c r="Q131" s="126"/>
      <c r="R131" s="126"/>
      <c r="S131" s="126"/>
      <c r="T131" s="126"/>
      <c r="U131" s="49"/>
      <c r="V131" s="49"/>
      <c r="Y131" s="126"/>
      <c r="Z131" s="126"/>
      <c r="AA131" s="126"/>
      <c r="AB131" s="126"/>
      <c r="AC131" s="126"/>
      <c r="AD131" s="126"/>
      <c r="AE131" s="126"/>
      <c r="AF131" s="49"/>
      <c r="AG131" s="49"/>
      <c r="AH131" s="49"/>
      <c r="AK131" s="126"/>
      <c r="AL131" s="126"/>
      <c r="AM131" s="126"/>
      <c r="AN131" s="126"/>
      <c r="AO131" s="126"/>
      <c r="AP131" s="126"/>
      <c r="AQ131" s="126"/>
      <c r="AR131" s="49"/>
      <c r="AS131" s="49"/>
      <c r="AT131" s="49"/>
      <c r="AW131" s="126"/>
      <c r="AX131" s="126"/>
      <c r="AY131" s="126"/>
      <c r="AZ131" s="126"/>
      <c r="BA131" s="126"/>
      <c r="BB131" s="126"/>
      <c r="BC131" s="126"/>
      <c r="BD131" s="49"/>
      <c r="BH131" s="2"/>
    </row>
    <row r="132" spans="9:67" x14ac:dyDescent="0.25">
      <c r="N132" s="126"/>
      <c r="O132" s="126"/>
      <c r="P132" s="126"/>
      <c r="Q132" s="49"/>
      <c r="R132" s="126"/>
      <c r="S132" s="126"/>
      <c r="T132" s="126"/>
      <c r="U132" s="126"/>
      <c r="V132" s="49"/>
      <c r="Y132" s="126"/>
      <c r="Z132" s="126"/>
      <c r="AA132" s="126"/>
      <c r="AB132" s="49"/>
      <c r="AC132" s="126"/>
      <c r="AD132" s="126"/>
      <c r="AE132" s="126"/>
      <c r="AF132" s="126"/>
      <c r="AG132" s="49"/>
      <c r="AH132" s="126"/>
      <c r="AK132" s="126"/>
      <c r="AL132" s="126"/>
      <c r="AM132" s="126"/>
      <c r="AN132" s="49"/>
      <c r="AO132" s="126"/>
      <c r="AP132" s="126"/>
      <c r="AQ132" s="126"/>
      <c r="AR132" s="126"/>
      <c r="AS132" s="49"/>
      <c r="AT132" s="126"/>
      <c r="AW132" s="126"/>
      <c r="AX132" s="126"/>
      <c r="AY132" s="126"/>
      <c r="AZ132" s="49"/>
      <c r="BA132" s="126"/>
      <c r="BB132" s="126"/>
      <c r="BC132" s="126"/>
      <c r="BD132" s="126"/>
      <c r="BH132" s="2"/>
    </row>
    <row r="133" spans="9:67" x14ac:dyDescent="0.25">
      <c r="N133" s="126"/>
      <c r="O133" s="126"/>
      <c r="P133" s="126"/>
      <c r="Q133" s="126"/>
      <c r="R133" s="126"/>
      <c r="S133" s="126"/>
      <c r="T133" s="126"/>
      <c r="U133" s="49"/>
      <c r="V133" s="49"/>
      <c r="Y133" s="126"/>
      <c r="Z133" s="126"/>
      <c r="AA133" s="126"/>
      <c r="AB133" s="126"/>
      <c r="AC133" s="126"/>
      <c r="AD133" s="126"/>
      <c r="AE133" s="126"/>
      <c r="AF133" s="49"/>
      <c r="AG133" s="49"/>
      <c r="AH133" s="49"/>
      <c r="AK133" s="126"/>
      <c r="AL133" s="126"/>
      <c r="AM133" s="126"/>
      <c r="AN133" s="126"/>
      <c r="AO133" s="126"/>
      <c r="AP133" s="126"/>
      <c r="AQ133" s="126"/>
      <c r="AR133" s="49"/>
      <c r="AS133" s="49"/>
      <c r="AT133" s="49"/>
      <c r="AW133" s="126"/>
      <c r="AX133" s="126"/>
      <c r="AY133" s="126"/>
      <c r="AZ133" s="126"/>
      <c r="BA133" s="126"/>
      <c r="BB133" s="126"/>
      <c r="BC133" s="126"/>
      <c r="BD133" s="49"/>
      <c r="BH133" s="2"/>
    </row>
    <row r="134" spans="9:67" x14ac:dyDescent="0.25">
      <c r="N134" s="126"/>
      <c r="O134" s="126"/>
      <c r="P134" s="126"/>
      <c r="Q134" s="49"/>
      <c r="R134" s="126"/>
      <c r="S134" s="126"/>
      <c r="T134" s="126"/>
      <c r="U134" s="126"/>
      <c r="V134" s="49"/>
      <c r="W134" s="126"/>
      <c r="X134" s="126"/>
      <c r="Y134" s="126"/>
      <c r="Z134" s="126"/>
      <c r="AA134" s="126"/>
      <c r="AB134" s="49"/>
      <c r="AC134" s="126"/>
      <c r="AD134" s="126"/>
      <c r="AE134" s="126"/>
      <c r="AF134" s="126"/>
      <c r="AG134" s="49"/>
      <c r="AH134" s="126"/>
      <c r="AI134" s="126"/>
      <c r="AJ134" s="126"/>
      <c r="AK134" s="126"/>
      <c r="AL134" s="126"/>
      <c r="AM134" s="126"/>
      <c r="AN134" s="49"/>
      <c r="AO134" s="126"/>
      <c r="AP134" s="126"/>
      <c r="AQ134" s="126"/>
      <c r="AR134" s="126"/>
      <c r="AS134" s="49"/>
      <c r="AT134" s="126"/>
      <c r="AU134" s="126"/>
      <c r="AV134" s="126"/>
      <c r="AW134" s="126"/>
      <c r="AX134" s="126"/>
      <c r="AY134" s="126"/>
      <c r="AZ134" s="49"/>
      <c r="BA134" s="126"/>
      <c r="BB134" s="126"/>
      <c r="BC134" s="126"/>
      <c r="BD134" s="126"/>
      <c r="BE134" s="46"/>
      <c r="BF134" s="126"/>
      <c r="BG134" s="46"/>
      <c r="BH134" s="46"/>
    </row>
    <row r="135" spans="9:67" x14ac:dyDescent="0.25">
      <c r="N135" s="126"/>
      <c r="O135" s="126"/>
      <c r="P135" s="126"/>
      <c r="Q135" s="126"/>
      <c r="R135" s="126"/>
      <c r="S135" s="126"/>
      <c r="T135" s="126"/>
      <c r="U135" s="49"/>
      <c r="V135" s="49"/>
      <c r="Y135" s="126"/>
      <c r="Z135" s="126"/>
      <c r="AA135" s="126"/>
      <c r="AB135" s="126"/>
      <c r="AC135" s="126"/>
      <c r="AD135" s="126"/>
      <c r="AE135" s="126"/>
      <c r="AF135" s="49"/>
      <c r="AG135" s="49"/>
      <c r="AH135" s="49"/>
      <c r="AK135" s="126"/>
      <c r="AL135" s="126"/>
      <c r="AM135" s="126"/>
      <c r="AN135" s="126"/>
      <c r="AO135" s="126"/>
      <c r="AP135" s="126"/>
      <c r="AQ135" s="126"/>
      <c r="AR135" s="49"/>
      <c r="AS135" s="49"/>
      <c r="AT135" s="49"/>
      <c r="AW135" s="126"/>
      <c r="AX135" s="126"/>
      <c r="AY135" s="126"/>
      <c r="AZ135" s="126"/>
      <c r="BA135" s="126"/>
      <c r="BB135" s="126"/>
      <c r="BC135" s="126"/>
      <c r="BD135" s="49"/>
      <c r="BH135" s="2"/>
    </row>
    <row r="136" spans="9:67" x14ac:dyDescent="0.25">
      <c r="N136" s="126"/>
      <c r="O136" s="126"/>
      <c r="P136" s="126"/>
      <c r="Q136" s="49"/>
      <c r="R136" s="126"/>
      <c r="S136" s="126"/>
      <c r="T136" s="126"/>
      <c r="U136" s="126"/>
      <c r="V136" s="49"/>
      <c r="Y136" s="126"/>
      <c r="Z136" s="126"/>
      <c r="AA136" s="126"/>
      <c r="AB136" s="49"/>
      <c r="AC136" s="126"/>
      <c r="AD136" s="126"/>
      <c r="AE136" s="126"/>
      <c r="AF136" s="126"/>
      <c r="AG136" s="49"/>
      <c r="AH136" s="126"/>
      <c r="AK136" s="126"/>
      <c r="AL136" s="126"/>
      <c r="AM136" s="126"/>
      <c r="AN136" s="49"/>
      <c r="AO136" s="126"/>
      <c r="AP136" s="126"/>
      <c r="AQ136" s="126"/>
      <c r="AR136" s="126"/>
      <c r="AS136" s="49"/>
      <c r="AT136" s="126"/>
      <c r="AW136" s="126"/>
      <c r="AX136" s="126"/>
      <c r="AY136" s="126"/>
      <c r="AZ136" s="49"/>
      <c r="BA136" s="126"/>
      <c r="BB136" s="126"/>
      <c r="BC136" s="126"/>
      <c r="BD136" s="126"/>
      <c r="BH136" s="2"/>
    </row>
    <row r="137" spans="9:67" x14ac:dyDescent="0.25">
      <c r="N137" s="126"/>
      <c r="O137" s="126"/>
      <c r="P137" s="126"/>
      <c r="Q137" s="126"/>
      <c r="R137" s="126"/>
      <c r="S137" s="126"/>
      <c r="T137" s="126"/>
      <c r="U137" s="49"/>
      <c r="V137" s="49"/>
      <c r="Y137" s="126"/>
      <c r="Z137" s="126"/>
      <c r="AA137" s="126"/>
      <c r="AB137" s="126"/>
      <c r="AC137" s="126"/>
      <c r="AD137" s="126"/>
      <c r="AE137" s="126"/>
      <c r="AF137" s="49"/>
      <c r="AG137" s="49"/>
      <c r="AH137" s="49"/>
      <c r="AK137" s="126"/>
      <c r="AL137" s="126"/>
      <c r="AM137" s="126"/>
      <c r="AN137" s="126"/>
      <c r="AO137" s="126"/>
      <c r="AP137" s="126"/>
      <c r="AQ137" s="126"/>
      <c r="AR137" s="49"/>
      <c r="AS137" s="49"/>
      <c r="AT137" s="49"/>
      <c r="AW137" s="126"/>
      <c r="AX137" s="126"/>
      <c r="AY137" s="126"/>
      <c r="AZ137" s="126"/>
      <c r="BA137" s="126"/>
      <c r="BB137" s="126"/>
      <c r="BC137" s="126"/>
      <c r="BD137" s="49"/>
      <c r="BH137" s="2"/>
    </row>
    <row r="138" spans="9:67" x14ac:dyDescent="0.25">
      <c r="N138" s="126"/>
      <c r="O138" s="126"/>
      <c r="P138" s="126"/>
      <c r="Q138" s="49"/>
      <c r="R138" s="126"/>
      <c r="S138" s="126"/>
      <c r="T138" s="126"/>
      <c r="U138" s="126"/>
      <c r="V138" s="49"/>
      <c r="Y138" s="126"/>
      <c r="Z138" s="126"/>
      <c r="AA138" s="126"/>
      <c r="AB138" s="49"/>
      <c r="AC138" s="126"/>
      <c r="AD138" s="126"/>
      <c r="AE138" s="126"/>
      <c r="AF138" s="126"/>
      <c r="AG138" s="49"/>
      <c r="AH138" s="126"/>
      <c r="AK138" s="126"/>
      <c r="AL138" s="126"/>
      <c r="AM138" s="126"/>
      <c r="AN138" s="49"/>
      <c r="AO138" s="126"/>
      <c r="AP138" s="126"/>
      <c r="AQ138" s="126"/>
      <c r="AR138" s="126"/>
      <c r="AS138" s="49"/>
      <c r="AT138" s="126"/>
      <c r="AW138" s="126"/>
      <c r="AX138" s="126"/>
      <c r="AY138" s="126"/>
      <c r="AZ138" s="49"/>
      <c r="BA138" s="126"/>
      <c r="BB138" s="126"/>
      <c r="BC138" s="126"/>
      <c r="BD138" s="126"/>
      <c r="BH138" s="2"/>
    </row>
    <row r="139" spans="9:67" x14ac:dyDescent="0.25">
      <c r="N139" s="126"/>
      <c r="O139" s="126"/>
      <c r="P139" s="126"/>
      <c r="Q139" s="126"/>
      <c r="R139" s="126"/>
      <c r="S139" s="126"/>
      <c r="T139" s="126"/>
      <c r="U139" s="49"/>
      <c r="V139" s="49"/>
      <c r="Y139" s="126"/>
      <c r="Z139" s="126"/>
      <c r="AA139" s="126"/>
      <c r="AB139" s="126"/>
      <c r="AC139" s="126"/>
      <c r="AD139" s="126"/>
      <c r="AE139" s="126"/>
      <c r="AF139" s="49"/>
      <c r="AG139" s="49"/>
      <c r="AH139" s="49"/>
      <c r="AK139" s="126"/>
      <c r="AL139" s="126"/>
      <c r="AM139" s="126"/>
      <c r="AN139" s="126"/>
      <c r="AO139" s="126"/>
      <c r="AP139" s="126"/>
      <c r="AQ139" s="126"/>
      <c r="AR139" s="49"/>
      <c r="AS139" s="49"/>
      <c r="AT139" s="49"/>
      <c r="AW139" s="126"/>
      <c r="AX139" s="126"/>
      <c r="AY139" s="126"/>
      <c r="AZ139" s="126"/>
      <c r="BA139" s="126"/>
      <c r="BB139" s="126"/>
      <c r="BC139" s="126"/>
      <c r="BD139" s="49"/>
      <c r="BH139" s="2"/>
    </row>
    <row r="140" spans="9:67" x14ac:dyDescent="0.25">
      <c r="BH140" s="2"/>
    </row>
    <row r="141" spans="9:67" x14ac:dyDescent="0.25">
      <c r="BH141" s="2"/>
    </row>
    <row r="142" spans="9:67" x14ac:dyDescent="0.25">
      <c r="BH142" s="2"/>
    </row>
    <row r="143" spans="9:67" x14ac:dyDescent="0.25">
      <c r="BH143" s="2"/>
    </row>
  </sheetData>
  <mergeCells count="43">
    <mergeCell ref="K3:K4"/>
    <mergeCell ref="B6:B25"/>
    <mergeCell ref="C6:C21"/>
    <mergeCell ref="D6:D17"/>
    <mergeCell ref="K6:K9"/>
    <mergeCell ref="E10:E13"/>
    <mergeCell ref="K10:K13"/>
    <mergeCell ref="H14:J17"/>
    <mergeCell ref="K14:K17"/>
    <mergeCell ref="D18:D21"/>
    <mergeCell ref="K18:K21"/>
    <mergeCell ref="C22:C23"/>
    <mergeCell ref="H22:J25"/>
    <mergeCell ref="K22:K25"/>
    <mergeCell ref="C26:E29"/>
    <mergeCell ref="I26:J29"/>
    <mergeCell ref="K26:K29"/>
    <mergeCell ref="D83:D96"/>
    <mergeCell ref="K83:K86"/>
    <mergeCell ref="K87:K90"/>
    <mergeCell ref="K93:K96"/>
    <mergeCell ref="B31:B96"/>
    <mergeCell ref="C31:C96"/>
    <mergeCell ref="D31:D34"/>
    <mergeCell ref="D35:D38"/>
    <mergeCell ref="K35:K38"/>
    <mergeCell ref="D39:D46"/>
    <mergeCell ref="K39:K42"/>
    <mergeCell ref="K43:K46"/>
    <mergeCell ref="D47:D74"/>
    <mergeCell ref="K47:K50"/>
    <mergeCell ref="K51:K58"/>
    <mergeCell ref="K59:K62"/>
    <mergeCell ref="K63:K66"/>
    <mergeCell ref="K67:K74"/>
    <mergeCell ref="K75:K82"/>
    <mergeCell ref="B98:B101"/>
    <mergeCell ref="G98:J101"/>
    <mergeCell ref="K98:K101"/>
    <mergeCell ref="B103:B106"/>
    <mergeCell ref="C103:C106"/>
    <mergeCell ref="D103:D106"/>
    <mergeCell ref="K103:K106"/>
  </mergeCells>
  <printOptions horizontalCentered="1" verticalCentered="1"/>
  <pageMargins left="0" right="0" top="0" bottom="0" header="0.3" footer="0.3"/>
  <pageSetup scale="55" fitToHeight="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2" sqref="B2:B6"/>
    </sheetView>
  </sheetViews>
  <sheetFormatPr defaultRowHeight="15" x14ac:dyDescent="0.25"/>
  <cols>
    <col min="2" max="2" width="35.7109375" style="66" bestFit="1" customWidth="1"/>
  </cols>
  <sheetData>
    <row r="2" spans="2:3" x14ac:dyDescent="0.25">
      <c r="B2" s="65" t="s">
        <v>422</v>
      </c>
      <c r="C2" t="s">
        <v>427</v>
      </c>
    </row>
    <row r="3" spans="2:3" x14ac:dyDescent="0.25">
      <c r="B3" s="65" t="s">
        <v>423</v>
      </c>
      <c r="C3" t="s">
        <v>426</v>
      </c>
    </row>
    <row r="4" spans="2:3" x14ac:dyDescent="0.25">
      <c r="B4" s="65" t="s">
        <v>424</v>
      </c>
      <c r="C4" t="s">
        <v>425</v>
      </c>
    </row>
    <row r="5" spans="2:3" x14ac:dyDescent="0.25">
      <c r="B5" s="65" t="s">
        <v>429</v>
      </c>
      <c r="C5" t="s">
        <v>428</v>
      </c>
    </row>
    <row r="6" spans="2:3" x14ac:dyDescent="0.25">
      <c r="B6" s="65" t="s">
        <v>430</v>
      </c>
      <c r="C6" t="s">
        <v>431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6" sqref="C26"/>
    </sheetView>
  </sheetViews>
  <sheetFormatPr defaultRowHeight="15" x14ac:dyDescent="0.25"/>
  <cols>
    <col min="1" max="1" width="1.7109375" customWidth="1"/>
    <col min="2" max="2" width="10.140625" bestFit="1" customWidth="1"/>
    <col min="3" max="3" width="25.7109375" customWidth="1"/>
    <col min="4" max="7" width="12.7109375" style="124" customWidth="1"/>
    <col min="8" max="8" width="25.7109375" customWidth="1"/>
    <col min="9" max="12" width="12.7109375" customWidth="1"/>
    <col min="13" max="13" width="25.7109375" customWidth="1"/>
    <col min="14" max="17" width="12.7109375" customWidth="1"/>
    <col min="18" max="18" width="25.7109375" customWidth="1"/>
    <col min="19" max="22" width="12.7109375" customWidth="1"/>
    <col min="23" max="23" width="25.7109375" customWidth="1"/>
    <col min="24" max="27" width="12.7109375" customWidth="1"/>
  </cols>
  <sheetData>
    <row r="1" spans="2:27" s="110" customFormat="1" ht="30.75" thickBot="1" x14ac:dyDescent="0.3">
      <c r="C1" s="112" t="s">
        <v>476</v>
      </c>
      <c r="D1" s="120"/>
      <c r="E1" s="120"/>
      <c r="F1" s="120"/>
      <c r="G1" s="120"/>
      <c r="H1" s="112" t="s">
        <v>475</v>
      </c>
      <c r="I1" s="112"/>
      <c r="J1" s="112"/>
      <c r="K1" s="112"/>
      <c r="L1" s="112"/>
      <c r="M1" s="112" t="s">
        <v>474</v>
      </c>
      <c r="N1" s="112"/>
      <c r="O1" s="112"/>
      <c r="P1" s="112"/>
      <c r="Q1" s="112"/>
      <c r="R1" s="111" t="s">
        <v>472</v>
      </c>
      <c r="S1" s="111"/>
      <c r="T1" s="111"/>
      <c r="U1" s="111"/>
      <c r="V1" s="111"/>
      <c r="W1" s="111" t="s">
        <v>473</v>
      </c>
    </row>
    <row r="2" spans="2:27" ht="15" customHeight="1" x14ac:dyDescent="0.25">
      <c r="C2" s="116" t="s">
        <v>449</v>
      </c>
      <c r="D2" s="125"/>
      <c r="E2" s="125"/>
      <c r="F2" s="125"/>
      <c r="G2" s="125"/>
      <c r="H2" s="118" t="s">
        <v>466</v>
      </c>
      <c r="I2" s="125"/>
      <c r="J2" s="125"/>
      <c r="K2" s="125"/>
      <c r="L2" s="125"/>
      <c r="M2" s="106" t="s">
        <v>468</v>
      </c>
      <c r="N2" s="125"/>
      <c r="O2" s="125"/>
      <c r="P2" s="125"/>
      <c r="Q2" s="125"/>
      <c r="R2" s="317" t="s">
        <v>470</v>
      </c>
      <c r="S2" s="125"/>
      <c r="T2" s="125"/>
      <c r="U2" s="125"/>
      <c r="V2" s="125"/>
      <c r="W2" s="317" t="s">
        <v>471</v>
      </c>
      <c r="X2" s="125"/>
      <c r="Y2" s="125"/>
      <c r="Z2" s="125"/>
      <c r="AA2" s="125"/>
    </row>
    <row r="3" spans="2:27" ht="24.75" thickBot="1" x14ac:dyDescent="0.3">
      <c r="C3" s="117" t="s">
        <v>465</v>
      </c>
      <c r="D3" s="121" t="s">
        <v>496</v>
      </c>
      <c r="E3" s="121" t="s">
        <v>497</v>
      </c>
      <c r="F3" s="121" t="s">
        <v>499</v>
      </c>
      <c r="G3" s="121" t="s">
        <v>498</v>
      </c>
      <c r="H3" s="119" t="s">
        <v>467</v>
      </c>
      <c r="I3" s="121" t="s">
        <v>496</v>
      </c>
      <c r="J3" s="121" t="s">
        <v>497</v>
      </c>
      <c r="K3" s="121" t="s">
        <v>499</v>
      </c>
      <c r="L3" s="121" t="s">
        <v>498</v>
      </c>
      <c r="M3" s="107" t="s">
        <v>469</v>
      </c>
      <c r="N3" s="121" t="s">
        <v>496</v>
      </c>
      <c r="O3" s="121" t="s">
        <v>497</v>
      </c>
      <c r="P3" s="121" t="s">
        <v>499</v>
      </c>
      <c r="Q3" s="121" t="s">
        <v>498</v>
      </c>
      <c r="R3" s="318"/>
      <c r="S3" s="121" t="s">
        <v>496</v>
      </c>
      <c r="T3" s="121" t="s">
        <v>497</v>
      </c>
      <c r="U3" s="121" t="s">
        <v>499</v>
      </c>
      <c r="V3" s="121" t="s">
        <v>498</v>
      </c>
      <c r="W3" s="318"/>
      <c r="X3" s="121" t="s">
        <v>496</v>
      </c>
      <c r="Y3" s="121" t="s">
        <v>497</v>
      </c>
      <c r="Z3" s="121" t="s">
        <v>499</v>
      </c>
      <c r="AA3" s="121" t="s">
        <v>498</v>
      </c>
    </row>
    <row r="4" spans="2:27" s="108" customFormat="1" ht="79.5" thickTop="1" x14ac:dyDescent="0.25">
      <c r="C4" s="114" t="s">
        <v>477</v>
      </c>
      <c r="D4" s="122"/>
      <c r="E4" s="122"/>
      <c r="F4" s="122"/>
      <c r="G4" s="122"/>
      <c r="H4" s="115" t="s">
        <v>480</v>
      </c>
      <c r="I4" s="115"/>
      <c r="J4" s="115"/>
      <c r="K4" s="115"/>
      <c r="L4" s="115"/>
      <c r="M4" s="115" t="s">
        <v>483</v>
      </c>
      <c r="N4" s="115"/>
      <c r="O4" s="115"/>
      <c r="P4" s="115"/>
      <c r="Q4" s="115"/>
      <c r="R4" s="115" t="s">
        <v>488</v>
      </c>
      <c r="S4" s="115"/>
      <c r="T4" s="115"/>
      <c r="U4" s="115"/>
      <c r="V4" s="115"/>
      <c r="W4" s="115" t="s">
        <v>491</v>
      </c>
    </row>
    <row r="5" spans="2:27" s="108" customFormat="1" ht="67.5" x14ac:dyDescent="0.25">
      <c r="C5" s="114" t="s">
        <v>478</v>
      </c>
      <c r="D5" s="122"/>
      <c r="E5" s="122"/>
      <c r="F5" s="122"/>
      <c r="G5" s="122"/>
      <c r="H5" s="115" t="s">
        <v>481</v>
      </c>
      <c r="I5" s="115"/>
      <c r="J5" s="115"/>
      <c r="K5" s="115"/>
      <c r="L5" s="115"/>
      <c r="M5" s="115" t="s">
        <v>484</v>
      </c>
      <c r="N5" s="115"/>
      <c r="O5" s="115"/>
      <c r="P5" s="115"/>
      <c r="Q5" s="115"/>
      <c r="R5" s="115" t="s">
        <v>489</v>
      </c>
      <c r="S5" s="115"/>
      <c r="T5" s="115"/>
      <c r="U5" s="115"/>
      <c r="V5" s="115"/>
      <c r="W5" s="115" t="s">
        <v>492</v>
      </c>
    </row>
    <row r="6" spans="2:27" s="108" customFormat="1" ht="45" x14ac:dyDescent="0.25">
      <c r="C6" s="114" t="s">
        <v>479</v>
      </c>
      <c r="D6" s="122"/>
      <c r="E6" s="122"/>
      <c r="F6" s="122"/>
      <c r="G6" s="122"/>
      <c r="H6" s="115" t="s">
        <v>482</v>
      </c>
      <c r="I6" s="115"/>
      <c r="J6" s="115"/>
      <c r="K6" s="115"/>
      <c r="L6" s="115"/>
      <c r="M6" s="115" t="s">
        <v>485</v>
      </c>
      <c r="N6" s="115"/>
      <c r="O6" s="115"/>
      <c r="P6" s="115"/>
      <c r="Q6" s="115"/>
      <c r="R6" s="115" t="s">
        <v>490</v>
      </c>
      <c r="S6" s="115"/>
      <c r="T6" s="115"/>
      <c r="U6" s="115"/>
      <c r="V6" s="115"/>
    </row>
    <row r="7" spans="2:27" s="108" customFormat="1" x14ac:dyDescent="0.25">
      <c r="D7" s="123"/>
      <c r="E7" s="123"/>
      <c r="F7" s="123"/>
      <c r="G7" s="123"/>
      <c r="M7" s="115" t="s">
        <v>486</v>
      </c>
      <c r="N7" s="115"/>
      <c r="O7" s="115"/>
      <c r="P7" s="115"/>
      <c r="Q7" s="115"/>
    </row>
    <row r="8" spans="2:27" s="108" customFormat="1" ht="22.5" x14ac:dyDescent="0.25">
      <c r="D8" s="123"/>
      <c r="E8" s="123"/>
      <c r="F8" s="123"/>
      <c r="G8" s="123"/>
      <c r="M8" s="115" t="s">
        <v>487</v>
      </c>
      <c r="N8" s="115"/>
      <c r="O8" s="115"/>
      <c r="P8" s="115"/>
      <c r="Q8" s="115"/>
    </row>
    <row r="10" spans="2:27" x14ac:dyDescent="0.25">
      <c r="B10" s="113" t="s">
        <v>493</v>
      </c>
    </row>
    <row r="13" spans="2:27" x14ac:dyDescent="0.25">
      <c r="B13" s="113" t="s">
        <v>494</v>
      </c>
    </row>
    <row r="17" spans="2:26" x14ac:dyDescent="0.25">
      <c r="B17" s="113" t="s">
        <v>495</v>
      </c>
    </row>
    <row r="20" spans="2:26" x14ac:dyDescent="0.25">
      <c r="B20" s="113" t="s">
        <v>500</v>
      </c>
    </row>
    <row r="22" spans="2:26" x14ac:dyDescent="0.25">
      <c r="B22" s="65" t="s">
        <v>422</v>
      </c>
    </row>
    <row r="23" spans="2:26" x14ac:dyDescent="0.25">
      <c r="B23" s="65" t="s">
        <v>423</v>
      </c>
      <c r="Z23" t="s">
        <v>453</v>
      </c>
    </row>
    <row r="24" spans="2:26" x14ac:dyDescent="0.25">
      <c r="B24" s="65" t="s">
        <v>424</v>
      </c>
      <c r="Z24" s="65" t="s">
        <v>422</v>
      </c>
    </row>
    <row r="25" spans="2:26" x14ac:dyDescent="0.25">
      <c r="B25" s="65" t="s">
        <v>429</v>
      </c>
      <c r="Z25" s="65" t="s">
        <v>423</v>
      </c>
    </row>
    <row r="26" spans="2:26" x14ac:dyDescent="0.25">
      <c r="B26" s="65" t="s">
        <v>430</v>
      </c>
      <c r="Z26" s="65" t="s">
        <v>424</v>
      </c>
    </row>
    <row r="27" spans="2:26" x14ac:dyDescent="0.25">
      <c r="B27" t="s">
        <v>458</v>
      </c>
    </row>
    <row r="28" spans="2:26" x14ac:dyDescent="0.25">
      <c r="B28" t="s">
        <v>454</v>
      </c>
    </row>
    <row r="29" spans="2:26" x14ac:dyDescent="0.25">
      <c r="B29" t="s">
        <v>455</v>
      </c>
      <c r="Z29" t="s">
        <v>458</v>
      </c>
    </row>
    <row r="30" spans="2:26" x14ac:dyDescent="0.25">
      <c r="B30" t="s">
        <v>456</v>
      </c>
      <c r="Z30" t="s">
        <v>454</v>
      </c>
    </row>
    <row r="31" spans="2:26" x14ac:dyDescent="0.25">
      <c r="B31" t="s">
        <v>457</v>
      </c>
      <c r="Z31" t="s">
        <v>455</v>
      </c>
    </row>
    <row r="32" spans="2:26" x14ac:dyDescent="0.25">
      <c r="B32" t="s">
        <v>451</v>
      </c>
      <c r="Z32" t="s">
        <v>456</v>
      </c>
    </row>
    <row r="33" spans="2:26" x14ac:dyDescent="0.25">
      <c r="B33" t="s">
        <v>450</v>
      </c>
      <c r="Z33" t="s">
        <v>457</v>
      </c>
    </row>
    <row r="34" spans="2:26" x14ac:dyDescent="0.25">
      <c r="B34" t="s">
        <v>459</v>
      </c>
      <c r="Z34" t="s">
        <v>451</v>
      </c>
    </row>
    <row r="35" spans="2:26" x14ac:dyDescent="0.25">
      <c r="B35" t="s">
        <v>460</v>
      </c>
      <c r="Z35" t="s">
        <v>450</v>
      </c>
    </row>
    <row r="36" spans="2:26" x14ac:dyDescent="0.25">
      <c r="B36" t="s">
        <v>461</v>
      </c>
      <c r="Z36" t="s">
        <v>459</v>
      </c>
    </row>
    <row r="37" spans="2:26" x14ac:dyDescent="0.25">
      <c r="Z37" t="s">
        <v>460</v>
      </c>
    </row>
    <row r="38" spans="2:26" x14ac:dyDescent="0.25">
      <c r="B38" t="s">
        <v>463</v>
      </c>
      <c r="Z38" t="s">
        <v>461</v>
      </c>
    </row>
    <row r="39" spans="2:26" x14ac:dyDescent="0.25">
      <c r="Z39" t="s">
        <v>462</v>
      </c>
    </row>
    <row r="40" spans="2:26" x14ac:dyDescent="0.25">
      <c r="Z40" t="s">
        <v>463</v>
      </c>
    </row>
    <row r="41" spans="2:26" x14ac:dyDescent="0.25">
      <c r="B41" s="113" t="s">
        <v>501</v>
      </c>
      <c r="Z41" t="s">
        <v>464</v>
      </c>
    </row>
    <row r="42" spans="2:26" x14ac:dyDescent="0.25">
      <c r="B42" t="s">
        <v>464</v>
      </c>
    </row>
    <row r="43" spans="2:26" x14ac:dyDescent="0.25">
      <c r="B43" t="s">
        <v>462</v>
      </c>
    </row>
    <row r="46" spans="2:26" x14ac:dyDescent="0.25">
      <c r="B46" s="113"/>
    </row>
  </sheetData>
  <mergeCells count="2">
    <mergeCell ref="R2:R3"/>
    <mergeCell ref="W2:W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Offense Event Matrix - WIP</vt:lpstr>
      <vt:lpstr>Consol Enclave Users &amp; Groups</vt:lpstr>
      <vt:lpstr>Offense Matrix (OLD For Ref)</vt:lpstr>
      <vt:lpstr>CWC Objectives</vt:lpstr>
      <vt:lpstr>Injects</vt:lpstr>
      <vt:lpstr>'Offense Event Matrix - WIP'!Print_Area</vt:lpstr>
      <vt:lpstr>'Offense Matrix (OLD For Ref)'!Print_Area</vt:lpstr>
      <vt:lpstr>'Offense Event Matrix - WIP'!Print_Titles</vt:lpstr>
      <vt:lpstr>'Offense Matrix (OLD For Ref)'!Print_Titles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 Holmberg</dc:creator>
  <cp:lastModifiedBy>Ashton, Augustus T IV CPT USARMY NG MAARNG (US)</cp:lastModifiedBy>
  <dcterms:created xsi:type="dcterms:W3CDTF">2021-03-29T15:02:09Z</dcterms:created>
  <dcterms:modified xsi:type="dcterms:W3CDTF">2021-05-25T13:35:55Z</dcterms:modified>
</cp:coreProperties>
</file>