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healyjones/Box Sync/Marketing Content/Modeling Downloads/"/>
    </mc:Choice>
  </mc:AlternateContent>
  <xr:revisionPtr revIDLastSave="0" documentId="13_ncr:1_{FAB18402-2CE5-1740-8FE7-44CB62952E14}" xr6:coauthVersionLast="47" xr6:coauthVersionMax="47" xr10:uidLastSave="{00000000-0000-0000-0000-000000000000}"/>
  <bookViews>
    <workbookView xWindow="2060" yWindow="2040" windowWidth="25600" windowHeight="15500" xr2:uid="{B16D7BD7-D3D1-4FF1-BB94-F25883C49AC6}"/>
  </bookViews>
  <sheets>
    <sheet name="Instructions" sheetId="4" r:id="rId1"/>
    <sheet name="Output" sheetId="3" r:id="rId2"/>
    <sheet name="Fund Raising Inputs" sheetId="2" r:id="rId3"/>
    <sheet name="Hiring Inputs"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9" i="3" l="1"/>
  <c r="R17" i="1" l="1"/>
  <c r="R80" i="1" s="1"/>
  <c r="B82" i="1"/>
  <c r="B81" i="1"/>
  <c r="B80" i="1"/>
  <c r="B79" i="1"/>
  <c r="B78" i="1"/>
  <c r="B77" i="1"/>
  <c r="B76" i="1"/>
  <c r="B75" i="1"/>
  <c r="B74" i="1"/>
  <c r="B73" i="1"/>
  <c r="B72" i="1"/>
  <c r="B71" i="1"/>
  <c r="B70" i="1"/>
  <c r="B69" i="1"/>
  <c r="B68" i="1"/>
  <c r="B67" i="1"/>
  <c r="B66" i="1"/>
  <c r="B65" i="1"/>
  <c r="R74" i="1" l="1"/>
  <c r="R69" i="1"/>
  <c r="R78" i="1"/>
  <c r="R73" i="1"/>
  <c r="R65" i="1"/>
  <c r="R70" i="1"/>
  <c r="R81" i="1"/>
  <c r="R66" i="1"/>
  <c r="R77" i="1"/>
  <c r="R82" i="1"/>
  <c r="R67" i="1"/>
  <c r="R71" i="1"/>
  <c r="R75" i="1"/>
  <c r="R79" i="1"/>
  <c r="R68" i="1"/>
  <c r="R72" i="1"/>
  <c r="R76" i="1"/>
  <c r="R64" i="1" l="1"/>
  <c r="R83" i="1"/>
  <c r="B83" i="1"/>
  <c r="B64" i="1"/>
  <c r="B63" i="1"/>
  <c r="B62" i="1"/>
  <c r="R61" i="1"/>
  <c r="B61" i="1"/>
  <c r="R59" i="1"/>
  <c r="R58" i="1"/>
  <c r="R51" i="1"/>
  <c r="B85" i="1"/>
  <c r="B84"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S17" i="1" l="1"/>
  <c r="S51" i="1" s="1"/>
  <c r="R34" i="1"/>
  <c r="R35" i="1"/>
  <c r="R39" i="1"/>
  <c r="R40" i="1"/>
  <c r="R47" i="1"/>
  <c r="R26" i="1"/>
  <c r="R49" i="1"/>
  <c r="R25" i="1"/>
  <c r="R48" i="1"/>
  <c r="R33" i="1"/>
  <c r="R50" i="1"/>
  <c r="R62" i="1"/>
  <c r="R41" i="1"/>
  <c r="R31" i="1"/>
  <c r="R42" i="1"/>
  <c r="R56" i="1"/>
  <c r="R27" i="1"/>
  <c r="R55" i="1"/>
  <c r="R32" i="1"/>
  <c r="R43" i="1"/>
  <c r="R57" i="1"/>
  <c r="R36" i="1"/>
  <c r="R52" i="1"/>
  <c r="R60" i="1"/>
  <c r="R63" i="1"/>
  <c r="R29" i="1"/>
  <c r="R37" i="1"/>
  <c r="R45" i="1"/>
  <c r="R53" i="1"/>
  <c r="R84" i="1"/>
  <c r="R28" i="1"/>
  <c r="R44" i="1"/>
  <c r="R30" i="1"/>
  <c r="R38" i="1"/>
  <c r="R46" i="1"/>
  <c r="R54" i="1"/>
  <c r="R85" i="1"/>
  <c r="S83" i="1" l="1"/>
  <c r="S35" i="1"/>
  <c r="S41" i="1"/>
  <c r="S52" i="1"/>
  <c r="S62" i="1"/>
  <c r="S54" i="1"/>
  <c r="S40" i="1"/>
  <c r="S33" i="1"/>
  <c r="S61" i="1"/>
  <c r="S58" i="1"/>
  <c r="S53" i="1"/>
  <c r="S84" i="1"/>
  <c r="S63" i="1"/>
  <c r="S49" i="1"/>
  <c r="S57" i="1"/>
  <c r="S26" i="1"/>
  <c r="S36" i="1"/>
  <c r="S60" i="1"/>
  <c r="S34" i="1"/>
  <c r="T17" i="1"/>
  <c r="T55" i="1" s="1"/>
  <c r="S47" i="1"/>
  <c r="S42" i="1"/>
  <c r="S27" i="1"/>
  <c r="S29" i="1"/>
  <c r="S44" i="1"/>
  <c r="S37" i="1"/>
  <c r="S39" i="1"/>
  <c r="S46" i="1"/>
  <c r="S85" i="1"/>
  <c r="S38" i="1"/>
  <c r="S78" i="1"/>
  <c r="S72" i="1"/>
  <c r="S67" i="1"/>
  <c r="S68" i="1"/>
  <c r="S79" i="1"/>
  <c r="S82" i="1"/>
  <c r="S81" i="1"/>
  <c r="S80" i="1"/>
  <c r="S77" i="1"/>
  <c r="S75" i="1"/>
  <c r="S74" i="1"/>
  <c r="S69" i="1"/>
  <c r="S65" i="1"/>
  <c r="S71" i="1"/>
  <c r="S70" i="1"/>
  <c r="S73" i="1"/>
  <c r="S66" i="1"/>
  <c r="S76" i="1"/>
  <c r="S30" i="1"/>
  <c r="S25" i="1"/>
  <c r="S55" i="1"/>
  <c r="S56" i="1"/>
  <c r="S28" i="1"/>
  <c r="S45" i="1"/>
  <c r="S48" i="1"/>
  <c r="S64" i="1"/>
  <c r="S43" i="1"/>
  <c r="S50" i="1"/>
  <c r="S31" i="1"/>
  <c r="S32" i="1"/>
  <c r="S59" i="1"/>
  <c r="R86" i="1"/>
  <c r="AC19" i="1"/>
  <c r="T39" i="1" l="1"/>
  <c r="U17" i="1"/>
  <c r="U48" i="1" s="1"/>
  <c r="T48" i="1"/>
  <c r="T62" i="1"/>
  <c r="T56" i="1"/>
  <c r="T34" i="1"/>
  <c r="T54" i="1"/>
  <c r="T33" i="1"/>
  <c r="T35" i="1"/>
  <c r="T38" i="1"/>
  <c r="T37" i="1"/>
  <c r="S86" i="1"/>
  <c r="T49" i="1"/>
  <c r="T58" i="1"/>
  <c r="T53" i="1"/>
  <c r="T85" i="1"/>
  <c r="T51" i="1"/>
  <c r="T30" i="1"/>
  <c r="T61" i="1"/>
  <c r="T42" i="1"/>
  <c r="T64" i="1"/>
  <c r="T68" i="1"/>
  <c r="T79" i="1"/>
  <c r="T73" i="1"/>
  <c r="T82" i="1"/>
  <c r="T81" i="1"/>
  <c r="T80" i="1"/>
  <c r="T74" i="1"/>
  <c r="T72" i="1"/>
  <c r="T69" i="1"/>
  <c r="T65" i="1"/>
  <c r="T66" i="1"/>
  <c r="T70" i="1"/>
  <c r="T75" i="1"/>
  <c r="T78" i="1"/>
  <c r="T67" i="1"/>
  <c r="T77" i="1"/>
  <c r="T71" i="1"/>
  <c r="T76" i="1"/>
  <c r="T50" i="1"/>
  <c r="T83" i="1"/>
  <c r="T57" i="1"/>
  <c r="T40" i="1"/>
  <c r="T26" i="1"/>
  <c r="T43" i="1"/>
  <c r="T59" i="1"/>
  <c r="T60" i="1"/>
  <c r="T41" i="1"/>
  <c r="T28" i="1"/>
  <c r="T27" i="1"/>
  <c r="T25" i="1"/>
  <c r="T44" i="1"/>
  <c r="T36" i="1"/>
  <c r="T29" i="1"/>
  <c r="T45" i="1"/>
  <c r="T84" i="1"/>
  <c r="T32" i="1"/>
  <c r="T52" i="1"/>
  <c r="T46" i="1"/>
  <c r="T31" i="1"/>
  <c r="T47" i="1"/>
  <c r="T63" i="1"/>
  <c r="U52" i="1" l="1"/>
  <c r="U83" i="1"/>
  <c r="U34" i="1"/>
  <c r="U41" i="1"/>
  <c r="U30" i="1"/>
  <c r="U40" i="1"/>
  <c r="U80" i="1"/>
  <c r="U46" i="1"/>
  <c r="U26" i="1"/>
  <c r="U81" i="1"/>
  <c r="U57" i="1"/>
  <c r="U60" i="1"/>
  <c r="U68" i="1"/>
  <c r="U63" i="1"/>
  <c r="U36" i="1"/>
  <c r="V17" i="1"/>
  <c r="V82" i="1" s="1"/>
  <c r="U72" i="1"/>
  <c r="U54" i="1"/>
  <c r="U42" i="1"/>
  <c r="U56" i="1"/>
  <c r="U39" i="1"/>
  <c r="U67" i="1"/>
  <c r="U82" i="1"/>
  <c r="U33" i="1"/>
  <c r="U31" i="1"/>
  <c r="U50" i="1"/>
  <c r="U45" i="1"/>
  <c r="U75" i="1"/>
  <c r="U78" i="1"/>
  <c r="U73" i="1"/>
  <c r="U28" i="1"/>
  <c r="U27" i="1"/>
  <c r="U58" i="1"/>
  <c r="U59" i="1"/>
  <c r="U53" i="1"/>
  <c r="U71" i="1"/>
  <c r="U70" i="1"/>
  <c r="U79" i="1"/>
  <c r="U51" i="1"/>
  <c r="U25" i="1"/>
  <c r="U47" i="1"/>
  <c r="U29" i="1"/>
  <c r="U84" i="1"/>
  <c r="U77" i="1"/>
  <c r="U66" i="1"/>
  <c r="U35" i="1"/>
  <c r="U61" i="1"/>
  <c r="U38" i="1"/>
  <c r="U55" i="1"/>
  <c r="U32" i="1"/>
  <c r="U62" i="1"/>
  <c r="U65" i="1"/>
  <c r="U69" i="1"/>
  <c r="U49" i="1"/>
  <c r="U43" i="1"/>
  <c r="U85" i="1"/>
  <c r="U37" i="1"/>
  <c r="U44" i="1"/>
  <c r="U64" i="1"/>
  <c r="U76" i="1"/>
  <c r="U74" i="1"/>
  <c r="T86" i="1"/>
  <c r="V73" i="1" l="1"/>
  <c r="V45" i="1"/>
  <c r="V37" i="1"/>
  <c r="V78" i="1"/>
  <c r="V31" i="1"/>
  <c r="V58" i="1"/>
  <c r="V35" i="1"/>
  <c r="V51" i="1"/>
  <c r="V75" i="1"/>
  <c r="V42" i="1"/>
  <c r="V83" i="1"/>
  <c r="V36" i="1"/>
  <c r="V44" i="1"/>
  <c r="V70" i="1"/>
  <c r="V41" i="1"/>
  <c r="V52" i="1"/>
  <c r="V69" i="1"/>
  <c r="V49" i="1"/>
  <c r="V50" i="1"/>
  <c r="V34" i="1"/>
  <c r="V47" i="1"/>
  <c r="W17" i="1"/>
  <c r="W77" i="1" s="1"/>
  <c r="V48" i="1"/>
  <c r="V55" i="1"/>
  <c r="V76" i="1"/>
  <c r="V33" i="1"/>
  <c r="V46" i="1"/>
  <c r="V59" i="1"/>
  <c r="V66" i="1"/>
  <c r="V74" i="1"/>
  <c r="V39" i="1"/>
  <c r="V27" i="1"/>
  <c r="V62" i="1"/>
  <c r="V71" i="1"/>
  <c r="V28" i="1"/>
  <c r="V40" i="1"/>
  <c r="V30" i="1"/>
  <c r="V29" i="1"/>
  <c r="V77" i="1"/>
  <c r="V56" i="1"/>
  <c r="V57" i="1"/>
  <c r="V85" i="1"/>
  <c r="V38" i="1"/>
  <c r="V60" i="1"/>
  <c r="V72" i="1"/>
  <c r="V81" i="1"/>
  <c r="V84" i="1"/>
  <c r="V61" i="1"/>
  <c r="V63" i="1"/>
  <c r="V43" i="1"/>
  <c r="V64" i="1"/>
  <c r="V79" i="1"/>
  <c r="U86" i="1"/>
  <c r="V65" i="1"/>
  <c r="V80" i="1"/>
  <c r="V26" i="1"/>
  <c r="V53" i="1"/>
  <c r="V54" i="1"/>
  <c r="V25" i="1"/>
  <c r="V32" i="1"/>
  <c r="V68" i="1"/>
  <c r="V67" i="1"/>
  <c r="W53" i="1" l="1"/>
  <c r="W72" i="1"/>
  <c r="W37" i="1"/>
  <c r="W80" i="1"/>
  <c r="W26" i="1"/>
  <c r="W70" i="1"/>
  <c r="W29" i="1"/>
  <c r="W30" i="1"/>
  <c r="W28" i="1"/>
  <c r="W64" i="1"/>
  <c r="W50" i="1"/>
  <c r="W57" i="1"/>
  <c r="W67" i="1"/>
  <c r="W32" i="1"/>
  <c r="W60" i="1"/>
  <c r="W85" i="1"/>
  <c r="W38" i="1"/>
  <c r="W49" i="1"/>
  <c r="X17" i="1"/>
  <c r="X77" i="1" s="1"/>
  <c r="W79" i="1"/>
  <c r="W76" i="1"/>
  <c r="W55" i="1"/>
  <c r="W44" i="1"/>
  <c r="W31" i="1"/>
  <c r="W61" i="1"/>
  <c r="W62" i="1"/>
  <c r="W51" i="1"/>
  <c r="W68" i="1"/>
  <c r="W71" i="1"/>
  <c r="W75" i="1"/>
  <c r="W83" i="1"/>
  <c r="W73" i="1"/>
  <c r="W33" i="1"/>
  <c r="W41" i="1"/>
  <c r="W81" i="1"/>
  <c r="W27" i="1"/>
  <c r="W36" i="1"/>
  <c r="W43" i="1"/>
  <c r="W69" i="1"/>
  <c r="W52" i="1"/>
  <c r="W45" i="1"/>
  <c r="W42" i="1"/>
  <c r="W65" i="1"/>
  <c r="W39" i="1"/>
  <c r="W40" i="1"/>
  <c r="W58" i="1"/>
  <c r="W59" i="1"/>
  <c r="W78" i="1"/>
  <c r="W48" i="1"/>
  <c r="W46" i="1"/>
  <c r="W25" i="1"/>
  <c r="W84" i="1"/>
  <c r="W66" i="1"/>
  <c r="W82" i="1"/>
  <c r="W34" i="1"/>
  <c r="W56" i="1"/>
  <c r="W54" i="1"/>
  <c r="W35" i="1"/>
  <c r="W47" i="1"/>
  <c r="W63" i="1"/>
  <c r="W74" i="1"/>
  <c r="V86" i="1"/>
  <c r="X75" i="1"/>
  <c r="X76" i="1"/>
  <c r="X71" i="1"/>
  <c r="X70" i="1"/>
  <c r="X80" i="1"/>
  <c r="X82" i="1"/>
  <c r="X68" i="1"/>
  <c r="X69" i="1"/>
  <c r="X79" i="1"/>
  <c r="X66" i="1"/>
  <c r="X67" i="1"/>
  <c r="X81" i="1"/>
  <c r="X74" i="1"/>
  <c r="Y17" i="1"/>
  <c r="X60" i="1"/>
  <c r="X58" i="1"/>
  <c r="X56" i="1"/>
  <c r="X52" i="1"/>
  <c r="X50" i="1"/>
  <c r="X48" i="1"/>
  <c r="X44" i="1"/>
  <c r="X42" i="1"/>
  <c r="X40" i="1"/>
  <c r="X38" i="1"/>
  <c r="X34" i="1"/>
  <c r="X32" i="1"/>
  <c r="X28" i="1"/>
  <c r="X26" i="1"/>
  <c r="X62" i="1"/>
  <c r="X59" i="1"/>
  <c r="X51" i="1"/>
  <c r="X61" i="1"/>
  <c r="X63" i="1"/>
  <c r="X39" i="1"/>
  <c r="X84" i="1"/>
  <c r="X53" i="1"/>
  <c r="X45" i="1"/>
  <c r="X55" i="1"/>
  <c r="X25" i="1"/>
  <c r="X83" i="1"/>
  <c r="X33" i="1"/>
  <c r="X27" i="1"/>
  <c r="X64" i="1"/>
  <c r="X57" i="1"/>
  <c r="X49" i="1"/>
  <c r="X29" i="1"/>
  <c r="X35" i="1" l="1"/>
  <c r="X47" i="1"/>
  <c r="X43" i="1"/>
  <c r="X36" i="1"/>
  <c r="X54" i="1"/>
  <c r="X72" i="1"/>
  <c r="X73" i="1"/>
  <c r="X78" i="1"/>
  <c r="X41" i="1"/>
  <c r="X37" i="1"/>
  <c r="X31" i="1"/>
  <c r="X30" i="1"/>
  <c r="X46" i="1"/>
  <c r="X85" i="1"/>
  <c r="X65" i="1"/>
  <c r="W86" i="1"/>
  <c r="Y76" i="1"/>
  <c r="Y71" i="1"/>
  <c r="Y77" i="1"/>
  <c r="Y66" i="1"/>
  <c r="Y65" i="1"/>
  <c r="Y78" i="1"/>
  <c r="Y82" i="1"/>
  <c r="Y80" i="1"/>
  <c r="Y68" i="1"/>
  <c r="Y81" i="1"/>
  <c r="Y79" i="1"/>
  <c r="Y73" i="1"/>
  <c r="Y72" i="1"/>
  <c r="Y67" i="1"/>
  <c r="Y69" i="1"/>
  <c r="Y70" i="1"/>
  <c r="Y75" i="1"/>
  <c r="Y74" i="1"/>
  <c r="Z17" i="1"/>
  <c r="Y61" i="1"/>
  <c r="Y62" i="1"/>
  <c r="Y63" i="1"/>
  <c r="Y83" i="1"/>
  <c r="Y64" i="1"/>
  <c r="Y58" i="1"/>
  <c r="Y50" i="1"/>
  <c r="Y42" i="1"/>
  <c r="Y31" i="1"/>
  <c r="Y28" i="1"/>
  <c r="Y57" i="1"/>
  <c r="Y49" i="1"/>
  <c r="Y41" i="1"/>
  <c r="Y37" i="1"/>
  <c r="Y34" i="1"/>
  <c r="Y84" i="1"/>
  <c r="Y53" i="1"/>
  <c r="Y45" i="1"/>
  <c r="Y29" i="1"/>
  <c r="Y26" i="1"/>
  <c r="Y60" i="1"/>
  <c r="Y52" i="1"/>
  <c r="Y44" i="1"/>
  <c r="Y85" i="1"/>
  <c r="Y38" i="1"/>
  <c r="Y25" i="1"/>
  <c r="Y56" i="1"/>
  <c r="Y48" i="1"/>
  <c r="Y40" i="1"/>
  <c r="Y39" i="1"/>
  <c r="Y33" i="1"/>
  <c r="Y32" i="1"/>
  <c r="Y51" i="1"/>
  <c r="Y43" i="1"/>
  <c r="Y27" i="1"/>
  <c r="Y36" i="1"/>
  <c r="Y30" i="1"/>
  <c r="Y55" i="1"/>
  <c r="Y47" i="1"/>
  <c r="Y59" i="1"/>
  <c r="Y54" i="1"/>
  <c r="Y46" i="1"/>
  <c r="Y35" i="1"/>
  <c r="X86" i="1" l="1"/>
  <c r="Z77" i="1"/>
  <c r="Z66" i="1"/>
  <c r="Z65" i="1"/>
  <c r="Z78" i="1"/>
  <c r="Z72" i="1"/>
  <c r="Z67" i="1"/>
  <c r="Z79" i="1"/>
  <c r="Z82" i="1"/>
  <c r="Z68" i="1"/>
  <c r="Z71" i="1"/>
  <c r="Z81" i="1"/>
  <c r="Z76" i="1"/>
  <c r="Z80" i="1"/>
  <c r="Z70" i="1"/>
  <c r="Z69" i="1"/>
  <c r="Z74" i="1"/>
  <c r="Z75" i="1"/>
  <c r="Z73" i="1"/>
  <c r="AA17" i="1"/>
  <c r="Z62" i="1"/>
  <c r="Z63" i="1"/>
  <c r="Z83" i="1"/>
  <c r="Z64" i="1"/>
  <c r="Z61" i="1"/>
  <c r="Z57" i="1"/>
  <c r="Z49" i="1"/>
  <c r="Z41" i="1"/>
  <c r="Z37" i="1"/>
  <c r="Z34" i="1"/>
  <c r="Z56" i="1"/>
  <c r="Z48" i="1"/>
  <c r="Z40" i="1"/>
  <c r="Z27" i="1"/>
  <c r="Z60" i="1"/>
  <c r="Z52" i="1"/>
  <c r="Z44" i="1"/>
  <c r="Z35" i="1"/>
  <c r="Z32" i="1"/>
  <c r="Z25" i="1"/>
  <c r="Z59" i="1"/>
  <c r="Z51" i="1"/>
  <c r="Z43" i="1"/>
  <c r="Z85" i="1"/>
  <c r="Z58" i="1"/>
  <c r="Z38" i="1"/>
  <c r="Z31" i="1"/>
  <c r="Z39" i="1"/>
  <c r="Z33" i="1"/>
  <c r="Z53" i="1"/>
  <c r="Z45" i="1"/>
  <c r="Z26" i="1"/>
  <c r="Z54" i="1"/>
  <c r="Z46" i="1"/>
  <c r="Z50" i="1"/>
  <c r="Z42" i="1"/>
  <c r="Z84" i="1"/>
  <c r="Z28" i="1"/>
  <c r="Z55" i="1"/>
  <c r="Z47" i="1"/>
  <c r="Z36" i="1"/>
  <c r="Z30" i="1"/>
  <c r="Z29" i="1"/>
  <c r="Y86" i="1"/>
  <c r="AA78" i="1" l="1"/>
  <c r="AA72" i="1"/>
  <c r="AA67" i="1"/>
  <c r="AA68" i="1"/>
  <c r="AA79" i="1"/>
  <c r="AA82" i="1"/>
  <c r="AA81" i="1"/>
  <c r="AA80" i="1"/>
  <c r="AA71" i="1"/>
  <c r="AA76" i="1"/>
  <c r="AA69" i="1"/>
  <c r="AA74" i="1"/>
  <c r="AA73" i="1"/>
  <c r="AA70" i="1"/>
  <c r="AA77" i="1"/>
  <c r="AA75" i="1"/>
  <c r="AA65" i="1"/>
  <c r="AA66" i="1"/>
  <c r="Z86" i="1"/>
  <c r="AB17" i="1"/>
  <c r="AA25" i="1"/>
  <c r="AA63" i="1"/>
  <c r="AA83" i="1"/>
  <c r="AA64" i="1"/>
  <c r="AA85" i="1"/>
  <c r="AA60" i="1"/>
  <c r="AA58" i="1"/>
  <c r="AA56" i="1"/>
  <c r="AA54" i="1"/>
  <c r="AA52" i="1"/>
  <c r="AA50" i="1"/>
  <c r="AA48" i="1"/>
  <c r="AA46" i="1"/>
  <c r="AA44" i="1"/>
  <c r="AA42" i="1"/>
  <c r="AA40" i="1"/>
  <c r="AA27" i="1"/>
  <c r="AA55" i="1"/>
  <c r="AA47" i="1"/>
  <c r="AA33" i="1"/>
  <c r="AA30" i="1"/>
  <c r="AA59" i="1"/>
  <c r="AA51" i="1"/>
  <c r="AA43" i="1"/>
  <c r="AA38" i="1"/>
  <c r="AA39" i="1"/>
  <c r="AA53" i="1"/>
  <c r="AA45" i="1"/>
  <c r="AA32" i="1"/>
  <c r="AA61" i="1"/>
  <c r="AA26" i="1"/>
  <c r="AA34" i="1"/>
  <c r="AA49" i="1"/>
  <c r="AA35" i="1"/>
  <c r="AA28" i="1"/>
  <c r="AA62" i="1"/>
  <c r="AA37" i="1"/>
  <c r="AA31" i="1"/>
  <c r="AA84" i="1"/>
  <c r="AA57" i="1"/>
  <c r="AA41" i="1"/>
  <c r="AA36" i="1"/>
  <c r="AA29" i="1"/>
  <c r="AB68" i="1" l="1"/>
  <c r="AB79" i="1"/>
  <c r="AB73" i="1"/>
  <c r="AB82" i="1"/>
  <c r="AB81" i="1"/>
  <c r="AB80" i="1"/>
  <c r="AB74" i="1"/>
  <c r="AB76" i="1"/>
  <c r="AB72" i="1"/>
  <c r="AB69" i="1"/>
  <c r="AB75" i="1"/>
  <c r="AB78" i="1"/>
  <c r="AB71" i="1"/>
  <c r="AB67" i="1"/>
  <c r="AB77" i="1"/>
  <c r="AB65" i="1"/>
  <c r="AB70" i="1"/>
  <c r="AB66" i="1"/>
  <c r="AA86" i="1"/>
  <c r="AC17" i="1"/>
  <c r="AB63" i="1"/>
  <c r="AB84" i="1"/>
  <c r="AB59" i="1"/>
  <c r="AB57" i="1"/>
  <c r="AB55" i="1"/>
  <c r="AB53" i="1"/>
  <c r="AB51" i="1"/>
  <c r="AB49" i="1"/>
  <c r="AB47" i="1"/>
  <c r="AB45" i="1"/>
  <c r="AB43" i="1"/>
  <c r="AB41" i="1"/>
  <c r="AB39" i="1"/>
  <c r="AB37" i="1"/>
  <c r="AB35" i="1"/>
  <c r="AB33" i="1"/>
  <c r="AB31" i="1"/>
  <c r="AB29" i="1"/>
  <c r="AB27" i="1"/>
  <c r="AB83" i="1"/>
  <c r="AB64" i="1"/>
  <c r="AB61" i="1"/>
  <c r="AB56" i="1"/>
  <c r="AB48" i="1"/>
  <c r="AB40" i="1"/>
  <c r="AB30" i="1"/>
  <c r="AB36" i="1"/>
  <c r="AB85" i="1"/>
  <c r="AB28" i="1"/>
  <c r="AB62" i="1"/>
  <c r="AB58" i="1"/>
  <c r="AB50" i="1"/>
  <c r="AB42" i="1"/>
  <c r="AB32" i="1"/>
  <c r="AB25" i="1"/>
  <c r="AB60" i="1"/>
  <c r="AB26" i="1"/>
  <c r="AB34" i="1"/>
  <c r="AB54" i="1"/>
  <c r="AB46" i="1"/>
  <c r="AB38" i="1"/>
  <c r="AB52" i="1"/>
  <c r="AB44" i="1"/>
  <c r="AC79" i="1" l="1"/>
  <c r="AC73" i="1"/>
  <c r="AC82" i="1"/>
  <c r="AC81" i="1"/>
  <c r="AC80" i="1"/>
  <c r="AC74" i="1"/>
  <c r="AC69" i="1"/>
  <c r="AC75" i="1"/>
  <c r="AC72" i="1"/>
  <c r="AC65" i="1"/>
  <c r="AC77" i="1"/>
  <c r="AC68" i="1"/>
  <c r="AC78" i="1"/>
  <c r="AC76" i="1"/>
  <c r="AC71" i="1"/>
  <c r="AC66" i="1"/>
  <c r="AC70" i="1"/>
  <c r="AC67" i="1"/>
  <c r="AD17" i="1"/>
  <c r="AC83" i="1"/>
  <c r="AC64" i="1"/>
  <c r="AC62" i="1"/>
  <c r="AC55" i="1"/>
  <c r="AC47" i="1"/>
  <c r="AC36" i="1"/>
  <c r="AC33" i="1"/>
  <c r="AC85" i="1"/>
  <c r="AC54" i="1"/>
  <c r="AC46" i="1"/>
  <c r="AC39" i="1"/>
  <c r="AC26" i="1"/>
  <c r="AC84" i="1"/>
  <c r="AC58" i="1"/>
  <c r="AC50" i="1"/>
  <c r="AC42" i="1"/>
  <c r="AC34" i="1"/>
  <c r="AC31" i="1"/>
  <c r="AC25" i="1"/>
  <c r="AC61" i="1"/>
  <c r="AC57" i="1"/>
  <c r="AC49" i="1"/>
  <c r="AC41" i="1"/>
  <c r="AC60" i="1"/>
  <c r="AC53" i="1"/>
  <c r="AC45" i="1"/>
  <c r="AC56" i="1"/>
  <c r="AC48" i="1"/>
  <c r="AC40" i="1"/>
  <c r="AC51" i="1"/>
  <c r="AC27" i="1"/>
  <c r="AC35" i="1"/>
  <c r="AC28" i="1"/>
  <c r="AC29" i="1"/>
  <c r="AC59" i="1"/>
  <c r="AC43" i="1"/>
  <c r="AC32" i="1"/>
  <c r="AC52" i="1"/>
  <c r="AC44" i="1"/>
  <c r="AC30" i="1"/>
  <c r="AC63" i="1"/>
  <c r="AC38" i="1"/>
  <c r="AC37" i="1"/>
  <c r="AB86" i="1"/>
  <c r="AD82" i="1" l="1"/>
  <c r="AD81" i="1"/>
  <c r="AD80" i="1"/>
  <c r="AD74" i="1"/>
  <c r="AD69" i="1"/>
  <c r="AD70" i="1"/>
  <c r="AD75" i="1"/>
  <c r="AD76" i="1"/>
  <c r="AD72" i="1"/>
  <c r="AD65" i="1"/>
  <c r="AD77" i="1"/>
  <c r="AD66" i="1"/>
  <c r="AD79" i="1"/>
  <c r="AD78" i="1"/>
  <c r="AD73" i="1"/>
  <c r="AD71" i="1"/>
  <c r="AD68" i="1"/>
  <c r="AD67" i="1"/>
  <c r="AC86" i="1"/>
  <c r="AE17" i="1"/>
  <c r="AD83" i="1"/>
  <c r="AD64" i="1"/>
  <c r="AD62" i="1"/>
  <c r="AD61" i="1"/>
  <c r="AD63" i="1"/>
  <c r="AD31" i="1"/>
  <c r="AD85" i="1"/>
  <c r="AD54" i="1"/>
  <c r="AD46" i="1"/>
  <c r="AD38" i="1"/>
  <c r="AD30" i="1"/>
  <c r="AD84" i="1"/>
  <c r="AD53" i="1"/>
  <c r="AD45" i="1"/>
  <c r="AD37" i="1"/>
  <c r="AD29" i="1"/>
  <c r="AD60" i="1"/>
  <c r="AD52" i="1"/>
  <c r="AD44" i="1"/>
  <c r="AD36" i="1"/>
  <c r="AD27" i="1"/>
  <c r="AD49" i="1"/>
  <c r="AD41" i="1"/>
  <c r="AD26" i="1"/>
  <c r="AD56" i="1"/>
  <c r="AD48" i="1"/>
  <c r="AD32" i="1"/>
  <c r="AD55" i="1"/>
  <c r="AD39" i="1"/>
  <c r="AD59" i="1"/>
  <c r="AD51" i="1"/>
  <c r="AD43" i="1"/>
  <c r="AD35" i="1"/>
  <c r="AD25" i="1"/>
  <c r="AD58" i="1"/>
  <c r="AD50" i="1"/>
  <c r="AD42" i="1"/>
  <c r="AD34" i="1"/>
  <c r="AD28" i="1"/>
  <c r="AD57" i="1"/>
  <c r="AD33" i="1"/>
  <c r="AD40" i="1"/>
  <c r="AD47" i="1"/>
  <c r="AE70" i="1" l="1"/>
  <c r="AE75" i="1"/>
  <c r="AE76" i="1"/>
  <c r="AE77" i="1"/>
  <c r="AE82" i="1"/>
  <c r="AE66" i="1"/>
  <c r="AE79" i="1"/>
  <c r="AE81" i="1"/>
  <c r="AE69" i="1"/>
  <c r="AE74" i="1"/>
  <c r="AE78" i="1"/>
  <c r="AE73" i="1"/>
  <c r="AE67" i="1"/>
  <c r="AE80" i="1"/>
  <c r="AE71" i="1"/>
  <c r="AE65" i="1"/>
  <c r="AE68" i="1"/>
  <c r="AE72" i="1"/>
  <c r="AF17" i="1"/>
  <c r="AE63" i="1"/>
  <c r="AE83" i="1"/>
  <c r="AE64" i="1"/>
  <c r="AE61" i="1"/>
  <c r="AE62" i="1"/>
  <c r="AE28" i="1"/>
  <c r="AE59" i="1"/>
  <c r="AE52" i="1"/>
  <c r="AE35" i="1"/>
  <c r="AE40" i="1"/>
  <c r="AE27" i="1"/>
  <c r="AE58" i="1"/>
  <c r="AE50" i="1"/>
  <c r="AE31" i="1"/>
  <c r="AE45" i="1"/>
  <c r="AE26" i="1"/>
  <c r="AE57" i="1"/>
  <c r="AE49" i="1"/>
  <c r="AE25" i="1"/>
  <c r="AE41" i="1"/>
  <c r="AE32" i="1"/>
  <c r="AE56" i="1"/>
  <c r="AE48" i="1"/>
  <c r="AE44" i="1"/>
  <c r="AE37" i="1"/>
  <c r="AE55" i="1"/>
  <c r="AE47" i="1"/>
  <c r="AE36" i="1"/>
  <c r="AE33" i="1"/>
  <c r="AE54" i="1"/>
  <c r="AE46" i="1"/>
  <c r="AE43" i="1"/>
  <c r="AE60" i="1"/>
  <c r="AE39" i="1"/>
  <c r="AE42" i="1"/>
  <c r="AE85" i="1"/>
  <c r="AE30" i="1"/>
  <c r="AE84" i="1"/>
  <c r="AE53" i="1"/>
  <c r="AE38" i="1"/>
  <c r="AE29" i="1"/>
  <c r="AE51" i="1"/>
  <c r="AE34" i="1"/>
  <c r="AD86" i="1"/>
  <c r="AF75" i="1" l="1"/>
  <c r="AF76" i="1"/>
  <c r="AF71" i="1"/>
  <c r="AF77" i="1"/>
  <c r="AF78" i="1"/>
  <c r="AF81" i="1"/>
  <c r="AF79" i="1"/>
  <c r="AF69" i="1"/>
  <c r="AF74" i="1"/>
  <c r="AF82" i="1"/>
  <c r="AF67" i="1"/>
  <c r="AF73" i="1"/>
  <c r="AF70" i="1"/>
  <c r="AF65" i="1"/>
  <c r="AF66" i="1"/>
  <c r="AF68" i="1"/>
  <c r="AF80" i="1"/>
  <c r="AF72" i="1"/>
  <c r="AE86" i="1"/>
  <c r="AG17" i="1"/>
  <c r="AF62" i="1"/>
  <c r="AF63" i="1"/>
  <c r="AF83" i="1"/>
  <c r="AF64" i="1"/>
  <c r="AF61" i="1"/>
  <c r="AF59" i="1"/>
  <c r="AF48" i="1"/>
  <c r="AF43" i="1"/>
  <c r="AF35" i="1"/>
  <c r="AF27" i="1"/>
  <c r="AF58" i="1"/>
  <c r="AF47" i="1"/>
  <c r="AF42" i="1"/>
  <c r="AF34" i="1"/>
  <c r="AF26" i="1"/>
  <c r="AF57" i="1"/>
  <c r="AF46" i="1"/>
  <c r="AF41" i="1"/>
  <c r="AF33" i="1"/>
  <c r="AF25" i="1"/>
  <c r="AF55" i="1"/>
  <c r="AF56" i="1"/>
  <c r="AF40" i="1"/>
  <c r="AF32" i="1"/>
  <c r="AF49" i="1"/>
  <c r="AF36" i="1"/>
  <c r="AF53" i="1"/>
  <c r="AF54" i="1"/>
  <c r="AF39" i="1"/>
  <c r="AF31" i="1"/>
  <c r="AF85" i="1"/>
  <c r="AF52" i="1"/>
  <c r="AF51" i="1"/>
  <c r="AF38" i="1"/>
  <c r="AF30" i="1"/>
  <c r="AF84" i="1"/>
  <c r="AF50" i="1"/>
  <c r="AF45" i="1"/>
  <c r="AF37" i="1"/>
  <c r="AF29" i="1"/>
  <c r="AF60" i="1"/>
  <c r="AF44" i="1"/>
  <c r="AF28" i="1"/>
  <c r="AO19" i="1"/>
  <c r="AG76" i="1" l="1"/>
  <c r="AG71" i="1"/>
  <c r="AG77" i="1"/>
  <c r="AG66" i="1"/>
  <c r="AG65" i="1"/>
  <c r="AG78" i="1"/>
  <c r="AG82" i="1"/>
  <c r="AG75" i="1"/>
  <c r="AG74" i="1"/>
  <c r="AG67" i="1"/>
  <c r="AG73" i="1"/>
  <c r="AG70" i="1"/>
  <c r="AG81" i="1"/>
  <c r="AG79" i="1"/>
  <c r="AG68" i="1"/>
  <c r="AG69" i="1"/>
  <c r="AG80" i="1"/>
  <c r="AG72" i="1"/>
  <c r="AF86" i="1"/>
  <c r="AH17" i="1"/>
  <c r="AG61" i="1"/>
  <c r="AG62" i="1"/>
  <c r="AG63" i="1"/>
  <c r="AG83" i="1"/>
  <c r="AG64" i="1"/>
  <c r="AG84" i="1"/>
  <c r="AG50" i="1"/>
  <c r="AG41" i="1"/>
  <c r="AG33" i="1"/>
  <c r="AG25" i="1"/>
  <c r="AG60" i="1"/>
  <c r="AG46" i="1"/>
  <c r="AG40" i="1"/>
  <c r="AG32" i="1"/>
  <c r="AG57" i="1"/>
  <c r="AG59" i="1"/>
  <c r="AG53" i="1"/>
  <c r="AG39" i="1"/>
  <c r="AG52" i="1"/>
  <c r="AG47" i="1"/>
  <c r="AG56" i="1"/>
  <c r="AG49" i="1"/>
  <c r="AG38" i="1"/>
  <c r="AG48" i="1"/>
  <c r="AG30" i="1"/>
  <c r="AG54" i="1"/>
  <c r="AG45" i="1"/>
  <c r="AG37" i="1"/>
  <c r="AG29" i="1"/>
  <c r="AG31" i="1"/>
  <c r="AG51" i="1"/>
  <c r="AG35" i="1"/>
  <c r="AG85" i="1"/>
  <c r="AG42" i="1"/>
  <c r="AG34" i="1"/>
  <c r="AG58" i="1"/>
  <c r="AG44" i="1"/>
  <c r="AG36" i="1"/>
  <c r="AG28" i="1"/>
  <c r="AG43" i="1"/>
  <c r="AG27" i="1"/>
  <c r="AG55" i="1"/>
  <c r="AG26" i="1"/>
  <c r="AH77" i="1" l="1"/>
  <c r="AH66" i="1"/>
  <c r="AH65" i="1"/>
  <c r="AH78" i="1"/>
  <c r="AH72" i="1"/>
  <c r="AH67" i="1"/>
  <c r="AH79" i="1"/>
  <c r="AH82" i="1"/>
  <c r="AH73" i="1"/>
  <c r="AH70" i="1"/>
  <c r="AH80" i="1"/>
  <c r="AH71" i="1"/>
  <c r="AH69" i="1"/>
  <c r="AH75" i="1"/>
  <c r="AH68" i="1"/>
  <c r="AH81" i="1"/>
  <c r="AH76" i="1"/>
  <c r="AH74" i="1"/>
  <c r="AI17" i="1"/>
  <c r="AH62" i="1"/>
  <c r="AH63" i="1"/>
  <c r="AH83" i="1"/>
  <c r="AH64" i="1"/>
  <c r="AH61" i="1"/>
  <c r="AH26" i="1"/>
  <c r="AH58" i="1"/>
  <c r="AH50" i="1"/>
  <c r="AH42" i="1"/>
  <c r="AH34" i="1"/>
  <c r="AH27" i="1"/>
  <c r="AH57" i="1"/>
  <c r="AH49" i="1"/>
  <c r="AH41" i="1"/>
  <c r="AH33" i="1"/>
  <c r="AH25" i="1"/>
  <c r="AH54" i="1"/>
  <c r="AH38" i="1"/>
  <c r="AH53" i="1"/>
  <c r="AH37" i="1"/>
  <c r="AH51" i="1"/>
  <c r="AH35" i="1"/>
  <c r="AH56" i="1"/>
  <c r="AH48" i="1"/>
  <c r="AH40" i="1"/>
  <c r="AH32" i="1"/>
  <c r="AH55" i="1"/>
  <c r="AH47" i="1"/>
  <c r="AH39" i="1"/>
  <c r="AH31" i="1"/>
  <c r="AH85" i="1"/>
  <c r="AH46" i="1"/>
  <c r="AH30" i="1"/>
  <c r="AH84" i="1"/>
  <c r="AH45" i="1"/>
  <c r="AH28" i="1"/>
  <c r="AH60" i="1"/>
  <c r="AH52" i="1"/>
  <c r="AH44" i="1"/>
  <c r="AH36" i="1"/>
  <c r="AH59" i="1"/>
  <c r="AH43" i="1"/>
  <c r="AH29" i="1"/>
  <c r="AG86" i="1"/>
  <c r="AI78" i="1" l="1"/>
  <c r="AI72" i="1"/>
  <c r="AI67" i="1"/>
  <c r="AI68" i="1"/>
  <c r="AI79" i="1"/>
  <c r="AI82" i="1"/>
  <c r="AI81" i="1"/>
  <c r="AI80" i="1"/>
  <c r="AI77" i="1"/>
  <c r="AI71" i="1"/>
  <c r="AI76" i="1"/>
  <c r="AI65" i="1"/>
  <c r="AI66" i="1"/>
  <c r="AI73" i="1"/>
  <c r="AI70" i="1"/>
  <c r="AI75" i="1"/>
  <c r="AI74" i="1"/>
  <c r="AI69" i="1"/>
  <c r="AH86" i="1"/>
  <c r="AJ17" i="1"/>
  <c r="E6" i="3" s="1"/>
  <c r="AI63" i="1"/>
  <c r="AI83" i="1"/>
  <c r="AI64" i="1"/>
  <c r="AI61" i="1"/>
  <c r="AI62" i="1"/>
  <c r="AI60" i="1"/>
  <c r="AI51" i="1"/>
  <c r="AI38" i="1"/>
  <c r="AI33" i="1"/>
  <c r="AI28" i="1"/>
  <c r="AI59" i="1"/>
  <c r="AI50" i="1"/>
  <c r="AI34" i="1"/>
  <c r="AI25" i="1"/>
  <c r="AI27" i="1"/>
  <c r="AI58" i="1"/>
  <c r="AI49" i="1"/>
  <c r="AI30" i="1"/>
  <c r="AI44" i="1"/>
  <c r="AI43" i="1"/>
  <c r="AI54" i="1"/>
  <c r="AI31" i="1"/>
  <c r="AI84" i="1"/>
  <c r="AI37" i="1"/>
  <c r="AI57" i="1"/>
  <c r="AI48" i="1"/>
  <c r="AI26" i="1"/>
  <c r="AI40" i="1"/>
  <c r="AI35" i="1"/>
  <c r="AI56" i="1"/>
  <c r="AI47" i="1"/>
  <c r="AI39" i="1"/>
  <c r="AI36" i="1"/>
  <c r="AI85" i="1"/>
  <c r="AI52" i="1"/>
  <c r="AI42" i="1"/>
  <c r="AI55" i="1"/>
  <c r="AI46" i="1"/>
  <c r="AI45" i="1"/>
  <c r="AI32" i="1"/>
  <c r="AI41" i="1"/>
  <c r="AI53" i="1"/>
  <c r="AI29" i="1"/>
  <c r="AJ68" i="1" l="1"/>
  <c r="AJ79" i="1"/>
  <c r="AJ73" i="1"/>
  <c r="AJ82" i="1"/>
  <c r="AJ81" i="1"/>
  <c r="AJ80" i="1"/>
  <c r="AJ74" i="1"/>
  <c r="AJ71" i="1"/>
  <c r="AJ77" i="1"/>
  <c r="AJ76" i="1"/>
  <c r="AJ65" i="1"/>
  <c r="AJ66" i="1"/>
  <c r="AJ70" i="1"/>
  <c r="AJ67" i="1"/>
  <c r="AJ78" i="1"/>
  <c r="AJ75" i="1"/>
  <c r="AJ72" i="1"/>
  <c r="AJ69" i="1"/>
  <c r="AK17" i="1"/>
  <c r="AJ63" i="1"/>
  <c r="AJ83" i="1"/>
  <c r="AJ64" i="1"/>
  <c r="AJ61" i="1"/>
  <c r="AJ62" i="1"/>
  <c r="AJ60" i="1"/>
  <c r="AJ48" i="1"/>
  <c r="AJ44" i="1"/>
  <c r="AJ36" i="1"/>
  <c r="AJ28" i="1"/>
  <c r="AJ59" i="1"/>
  <c r="AJ47" i="1"/>
  <c r="AJ43" i="1"/>
  <c r="AJ35" i="1"/>
  <c r="AJ27" i="1"/>
  <c r="AJ58" i="1"/>
  <c r="AJ46" i="1"/>
  <c r="AJ42" i="1"/>
  <c r="AJ34" i="1"/>
  <c r="AJ26" i="1"/>
  <c r="AJ56" i="1"/>
  <c r="AJ52" i="1"/>
  <c r="AJ41" i="1"/>
  <c r="AJ33" i="1"/>
  <c r="AJ25" i="1"/>
  <c r="AJ51" i="1"/>
  <c r="AJ39" i="1"/>
  <c r="AJ53" i="1"/>
  <c r="AJ30" i="1"/>
  <c r="AJ49" i="1"/>
  <c r="AJ37" i="1"/>
  <c r="AJ54" i="1"/>
  <c r="AJ57" i="1"/>
  <c r="AJ40" i="1"/>
  <c r="AJ32" i="1"/>
  <c r="AJ55" i="1"/>
  <c r="AJ31" i="1"/>
  <c r="AJ85" i="1"/>
  <c r="AJ50" i="1"/>
  <c r="AJ38" i="1"/>
  <c r="AJ84" i="1"/>
  <c r="AJ45" i="1"/>
  <c r="AJ29" i="1"/>
  <c r="AI86" i="1"/>
  <c r="AK79" i="1" l="1"/>
  <c r="AK73" i="1"/>
  <c r="AK82" i="1"/>
  <c r="AK81" i="1"/>
  <c r="AK80" i="1"/>
  <c r="AK74" i="1"/>
  <c r="AK69" i="1"/>
  <c r="AK71" i="1"/>
  <c r="AK68" i="1"/>
  <c r="AK78" i="1"/>
  <c r="AK75" i="1"/>
  <c r="AK66" i="1"/>
  <c r="AK72" i="1"/>
  <c r="AK76" i="1"/>
  <c r="AK65" i="1"/>
  <c r="AK77" i="1"/>
  <c r="AK70" i="1"/>
  <c r="AK67" i="1"/>
  <c r="AJ86" i="1"/>
  <c r="D6" i="3" s="1"/>
  <c r="AL17" i="1"/>
  <c r="AK83" i="1"/>
  <c r="AK64" i="1"/>
  <c r="AK62" i="1"/>
  <c r="AK61" i="1"/>
  <c r="AK63" i="1"/>
  <c r="AK84" i="1"/>
  <c r="AK54" i="1"/>
  <c r="AK41" i="1"/>
  <c r="AK33" i="1"/>
  <c r="AK31" i="1"/>
  <c r="AK39" i="1"/>
  <c r="AK56" i="1"/>
  <c r="AK38" i="1"/>
  <c r="AK50" i="1"/>
  <c r="AK45" i="1"/>
  <c r="AK27" i="1"/>
  <c r="AK36" i="1"/>
  <c r="AK43" i="1"/>
  <c r="AK25" i="1"/>
  <c r="AK53" i="1"/>
  <c r="AK42" i="1"/>
  <c r="AK34" i="1"/>
  <c r="AK30" i="1"/>
  <c r="AK60" i="1"/>
  <c r="AK51" i="1"/>
  <c r="AK40" i="1"/>
  <c r="AK32" i="1"/>
  <c r="AK29" i="1"/>
  <c r="AK59" i="1"/>
  <c r="AK49" i="1"/>
  <c r="AK47" i="1"/>
  <c r="AK52" i="1"/>
  <c r="AK48" i="1"/>
  <c r="AK28" i="1"/>
  <c r="AK58" i="1"/>
  <c r="AK37" i="1"/>
  <c r="AK46" i="1"/>
  <c r="AK57" i="1"/>
  <c r="AK44" i="1"/>
  <c r="AK26" i="1"/>
  <c r="AK55" i="1"/>
  <c r="AK35" i="1"/>
  <c r="AK85" i="1"/>
  <c r="D11" i="3" l="1"/>
  <c r="D15" i="3" s="1"/>
  <c r="D20" i="3" s="1"/>
  <c r="B20" i="3"/>
  <c r="AL82" i="1"/>
  <c r="AL81" i="1"/>
  <c r="AL80" i="1"/>
  <c r="AL74" i="1"/>
  <c r="AL69" i="1"/>
  <c r="AL70" i="1"/>
  <c r="AL76" i="1"/>
  <c r="AL68" i="1"/>
  <c r="AL78" i="1"/>
  <c r="AL72" i="1"/>
  <c r="AL77" i="1"/>
  <c r="AL67" i="1"/>
  <c r="AL75" i="1"/>
  <c r="AL66" i="1"/>
  <c r="AL73" i="1"/>
  <c r="AL79" i="1"/>
  <c r="AL65" i="1"/>
  <c r="AL71" i="1"/>
  <c r="AK86" i="1"/>
  <c r="AM17" i="1"/>
  <c r="AL83" i="1"/>
  <c r="AL64" i="1"/>
  <c r="AL63" i="1"/>
  <c r="AL62" i="1"/>
  <c r="AL61" i="1"/>
  <c r="AL60" i="1"/>
  <c r="AL52" i="1"/>
  <c r="AL44" i="1"/>
  <c r="AL36" i="1"/>
  <c r="AL25" i="1"/>
  <c r="AL59" i="1"/>
  <c r="AL51" i="1"/>
  <c r="AL43" i="1"/>
  <c r="AL35" i="1"/>
  <c r="AL26" i="1"/>
  <c r="AL58" i="1"/>
  <c r="AL50" i="1"/>
  <c r="AL42" i="1"/>
  <c r="AL34" i="1"/>
  <c r="AL28" i="1"/>
  <c r="AL57" i="1"/>
  <c r="AL41" i="1"/>
  <c r="AL27" i="1"/>
  <c r="AL56" i="1"/>
  <c r="AL40" i="1"/>
  <c r="AL32" i="1"/>
  <c r="AL85" i="1"/>
  <c r="AL54" i="1"/>
  <c r="AL38" i="1"/>
  <c r="AL84" i="1"/>
  <c r="AL45" i="1"/>
  <c r="AL29" i="1"/>
  <c r="AL49" i="1"/>
  <c r="AL33" i="1"/>
  <c r="AL48" i="1"/>
  <c r="AL55" i="1"/>
  <c r="AL47" i="1"/>
  <c r="AL39" i="1"/>
  <c r="AL31" i="1"/>
  <c r="AL46" i="1"/>
  <c r="AL30" i="1"/>
  <c r="AL53" i="1"/>
  <c r="AL37" i="1"/>
  <c r="AM70" i="1" l="1"/>
  <c r="AM75" i="1"/>
  <c r="AM76" i="1"/>
  <c r="AM77" i="1"/>
  <c r="AM82" i="1"/>
  <c r="AM78" i="1"/>
  <c r="AM72" i="1"/>
  <c r="AM65" i="1"/>
  <c r="AM80" i="1"/>
  <c r="AM67" i="1"/>
  <c r="AM74" i="1"/>
  <c r="AM73" i="1"/>
  <c r="AM68" i="1"/>
  <c r="AM79" i="1"/>
  <c r="AM69" i="1"/>
  <c r="AM71" i="1"/>
  <c r="AM66" i="1"/>
  <c r="AM81" i="1"/>
  <c r="AL86" i="1"/>
  <c r="AN17" i="1"/>
  <c r="AM63" i="1"/>
  <c r="AM62" i="1"/>
  <c r="AM61" i="1"/>
  <c r="AM83" i="1"/>
  <c r="AM64" i="1"/>
  <c r="AM58" i="1"/>
  <c r="AM48" i="1"/>
  <c r="AM33" i="1"/>
  <c r="AM32" i="1"/>
  <c r="AM28" i="1"/>
  <c r="AM47" i="1"/>
  <c r="AM31" i="1"/>
  <c r="AM26" i="1"/>
  <c r="AM27" i="1"/>
  <c r="AM56" i="1"/>
  <c r="AM46" i="1"/>
  <c r="AM29" i="1"/>
  <c r="AM42" i="1"/>
  <c r="AM25" i="1"/>
  <c r="AM52" i="1"/>
  <c r="AM43" i="1"/>
  <c r="AM53" i="1"/>
  <c r="AM45" i="1"/>
  <c r="AM39" i="1"/>
  <c r="AM60" i="1"/>
  <c r="AM41" i="1"/>
  <c r="AM40" i="1"/>
  <c r="AM35" i="1"/>
  <c r="AM59" i="1"/>
  <c r="AM49" i="1"/>
  <c r="AM37" i="1"/>
  <c r="AM36" i="1"/>
  <c r="AM57" i="1"/>
  <c r="AM55" i="1"/>
  <c r="AM51" i="1"/>
  <c r="AM38" i="1"/>
  <c r="AM85" i="1"/>
  <c r="AM54" i="1"/>
  <c r="AM34" i="1"/>
  <c r="AM84" i="1"/>
  <c r="AM44" i="1"/>
  <c r="AM50" i="1"/>
  <c r="AM30" i="1"/>
  <c r="AN75" i="1" l="1"/>
  <c r="AN76" i="1"/>
  <c r="AN71" i="1"/>
  <c r="AN77" i="1"/>
  <c r="AN78" i="1"/>
  <c r="AN82" i="1"/>
  <c r="AN72" i="1"/>
  <c r="AN65" i="1"/>
  <c r="AN80" i="1"/>
  <c r="AN66" i="1"/>
  <c r="AN69" i="1"/>
  <c r="AN74" i="1"/>
  <c r="AN73" i="1"/>
  <c r="AN81" i="1"/>
  <c r="AN70" i="1"/>
  <c r="AN68" i="1"/>
  <c r="AN79" i="1"/>
  <c r="AN67" i="1"/>
  <c r="AM86" i="1"/>
  <c r="AO17" i="1"/>
  <c r="AN61" i="1"/>
  <c r="AN62" i="1"/>
  <c r="AN83" i="1"/>
  <c r="AN63" i="1"/>
  <c r="AN64" i="1"/>
  <c r="AN84" i="1"/>
  <c r="AN49" i="1"/>
  <c r="AN45" i="1"/>
  <c r="AN37" i="1"/>
  <c r="AN29" i="1"/>
  <c r="AN48" i="1"/>
  <c r="AN44" i="1"/>
  <c r="AN36" i="1"/>
  <c r="AN28" i="1"/>
  <c r="AN59" i="1"/>
  <c r="AN47" i="1"/>
  <c r="AN35" i="1"/>
  <c r="AN46" i="1"/>
  <c r="AN34" i="1"/>
  <c r="AN57" i="1"/>
  <c r="AN41" i="1"/>
  <c r="AN25" i="1"/>
  <c r="AN55" i="1"/>
  <c r="AN56" i="1"/>
  <c r="AN32" i="1"/>
  <c r="AN53" i="1"/>
  <c r="AN39" i="1"/>
  <c r="AN85" i="1"/>
  <c r="AN50" i="1"/>
  <c r="AN38" i="1"/>
  <c r="AN60" i="1"/>
  <c r="AN43" i="1"/>
  <c r="AN27" i="1"/>
  <c r="AN58" i="1"/>
  <c r="AN42" i="1"/>
  <c r="AN26" i="1"/>
  <c r="AN51" i="1"/>
  <c r="AN33" i="1"/>
  <c r="AN40" i="1"/>
  <c r="AN54" i="1"/>
  <c r="AN31" i="1"/>
  <c r="AN52" i="1"/>
  <c r="AN30" i="1"/>
  <c r="AO76" i="1" l="1"/>
  <c r="AO71" i="1"/>
  <c r="AO77" i="1"/>
  <c r="AO66" i="1"/>
  <c r="AO65" i="1"/>
  <c r="AO78" i="1"/>
  <c r="AO82" i="1"/>
  <c r="AO80" i="1"/>
  <c r="AO69" i="1"/>
  <c r="AO75" i="1"/>
  <c r="AO81" i="1"/>
  <c r="AO79" i="1"/>
  <c r="AO70" i="1"/>
  <c r="AO68" i="1"/>
  <c r="AO74" i="1"/>
  <c r="AO73" i="1"/>
  <c r="AO72" i="1"/>
  <c r="AO67" i="1"/>
  <c r="AP17" i="1"/>
  <c r="E7" i="3" s="1"/>
  <c r="AO61" i="1"/>
  <c r="AO62" i="1"/>
  <c r="AO63" i="1"/>
  <c r="AO83" i="1"/>
  <c r="AO64" i="1"/>
  <c r="AO84" i="1"/>
  <c r="AO53" i="1"/>
  <c r="AO40" i="1"/>
  <c r="AO32" i="1"/>
  <c r="AO25" i="1"/>
  <c r="AO48" i="1"/>
  <c r="AO57" i="1"/>
  <c r="AO31" i="1"/>
  <c r="AO58" i="1"/>
  <c r="AO38" i="1"/>
  <c r="AO30" i="1"/>
  <c r="AO51" i="1"/>
  <c r="AO45" i="1"/>
  <c r="AO46" i="1"/>
  <c r="AO44" i="1"/>
  <c r="AO49" i="1"/>
  <c r="AO35" i="1"/>
  <c r="AO52" i="1"/>
  <c r="AO34" i="1"/>
  <c r="AO85" i="1"/>
  <c r="AO59" i="1"/>
  <c r="AO33" i="1"/>
  <c r="AO60" i="1"/>
  <c r="AO39" i="1"/>
  <c r="AO47" i="1"/>
  <c r="AO50" i="1"/>
  <c r="AO37" i="1"/>
  <c r="AO55" i="1"/>
  <c r="AO56" i="1"/>
  <c r="AO36" i="1"/>
  <c r="AO29" i="1"/>
  <c r="AO54" i="1"/>
  <c r="AO43" i="1"/>
  <c r="AO28" i="1"/>
  <c r="AO42" i="1"/>
  <c r="AO27" i="1"/>
  <c r="AO41" i="1"/>
  <c r="AO26" i="1"/>
  <c r="AN86" i="1"/>
  <c r="AP77" i="1" l="1"/>
  <c r="AP66" i="1"/>
  <c r="AP65" i="1"/>
  <c r="AP78" i="1"/>
  <c r="AP72" i="1"/>
  <c r="AP67" i="1"/>
  <c r="AP79" i="1"/>
  <c r="AP82" i="1"/>
  <c r="AP69" i="1"/>
  <c r="AP75" i="1"/>
  <c r="AP73" i="1"/>
  <c r="AP70" i="1"/>
  <c r="AP74" i="1"/>
  <c r="AP81" i="1"/>
  <c r="AP76" i="1"/>
  <c r="AP80" i="1"/>
  <c r="AP71" i="1"/>
  <c r="AP68" i="1"/>
  <c r="AO86" i="1"/>
  <c r="AQ17" i="1"/>
  <c r="AP62" i="1"/>
  <c r="AP63" i="1"/>
  <c r="AP83" i="1"/>
  <c r="AP64" i="1"/>
  <c r="AP61" i="1"/>
  <c r="AP84" i="1"/>
  <c r="AP53" i="1"/>
  <c r="AP45" i="1"/>
  <c r="AP37" i="1"/>
  <c r="AP29" i="1"/>
  <c r="AP52" i="1"/>
  <c r="AP44" i="1"/>
  <c r="AP36" i="1"/>
  <c r="AP28" i="1"/>
  <c r="AP51" i="1"/>
  <c r="AP43" i="1"/>
  <c r="AP27" i="1"/>
  <c r="AP50" i="1"/>
  <c r="AP34" i="1"/>
  <c r="AP57" i="1"/>
  <c r="AP41" i="1"/>
  <c r="AP26" i="1"/>
  <c r="AP48" i="1"/>
  <c r="AP32" i="1"/>
  <c r="AP55" i="1"/>
  <c r="AP39" i="1"/>
  <c r="AP54" i="1"/>
  <c r="AP38" i="1"/>
  <c r="AP60" i="1"/>
  <c r="AP59" i="1"/>
  <c r="AP35" i="1"/>
  <c r="AP58" i="1"/>
  <c r="AP42" i="1"/>
  <c r="AP25" i="1"/>
  <c r="AP49" i="1"/>
  <c r="AP33" i="1"/>
  <c r="AP56" i="1"/>
  <c r="AP40" i="1"/>
  <c r="AP47" i="1"/>
  <c r="AP31" i="1"/>
  <c r="AP85" i="1"/>
  <c r="AP46" i="1"/>
  <c r="AP30" i="1"/>
  <c r="AQ78" i="1" l="1"/>
  <c r="AQ72" i="1"/>
  <c r="AQ67" i="1"/>
  <c r="AQ68" i="1"/>
  <c r="AQ79" i="1"/>
  <c r="AQ73" i="1"/>
  <c r="AQ82" i="1"/>
  <c r="AQ81" i="1"/>
  <c r="AQ80" i="1"/>
  <c r="AQ75" i="1"/>
  <c r="AQ66" i="1"/>
  <c r="AQ76" i="1"/>
  <c r="AQ74" i="1"/>
  <c r="AQ70" i="1"/>
  <c r="AQ77" i="1"/>
  <c r="AQ69" i="1"/>
  <c r="AQ71" i="1"/>
  <c r="AQ65" i="1"/>
  <c r="AR17" i="1"/>
  <c r="AQ63" i="1"/>
  <c r="AQ83" i="1"/>
  <c r="AQ64" i="1"/>
  <c r="AQ62" i="1"/>
  <c r="AQ61" i="1"/>
  <c r="AQ60" i="1"/>
  <c r="AQ52" i="1"/>
  <c r="AQ40" i="1"/>
  <c r="AQ35" i="1"/>
  <c r="AQ27" i="1"/>
  <c r="AQ59" i="1"/>
  <c r="AQ36" i="1"/>
  <c r="AQ25" i="1"/>
  <c r="AQ26" i="1"/>
  <c r="AQ48" i="1"/>
  <c r="AQ42" i="1"/>
  <c r="AQ47" i="1"/>
  <c r="AQ38" i="1"/>
  <c r="AQ46" i="1"/>
  <c r="AQ34" i="1"/>
  <c r="AQ55" i="1"/>
  <c r="AQ50" i="1"/>
  <c r="AQ31" i="1"/>
  <c r="AQ51" i="1"/>
  <c r="AQ29" i="1"/>
  <c r="AQ53" i="1"/>
  <c r="AQ39" i="1"/>
  <c r="AQ49" i="1"/>
  <c r="AQ58" i="1"/>
  <c r="AQ32" i="1"/>
  <c r="AQ45" i="1"/>
  <c r="AQ57" i="1"/>
  <c r="AQ30" i="1"/>
  <c r="AQ33" i="1"/>
  <c r="AQ56" i="1"/>
  <c r="AQ41" i="1"/>
  <c r="AQ37" i="1"/>
  <c r="AQ85" i="1"/>
  <c r="AQ54" i="1"/>
  <c r="AQ43" i="1"/>
  <c r="AQ84" i="1"/>
  <c r="AQ44" i="1"/>
  <c r="AQ28" i="1"/>
  <c r="AP86" i="1"/>
  <c r="D7" i="3" s="1"/>
  <c r="D12" i="3" l="1"/>
  <c r="B8" i="3" s="1"/>
  <c r="B21" i="3"/>
  <c r="AR68" i="1"/>
  <c r="AR79" i="1"/>
  <c r="AR73" i="1"/>
  <c r="AR82" i="1"/>
  <c r="AR81" i="1"/>
  <c r="AR80" i="1"/>
  <c r="AR74" i="1"/>
  <c r="AR76" i="1"/>
  <c r="AR70" i="1"/>
  <c r="AR67" i="1"/>
  <c r="AR78" i="1"/>
  <c r="AR72" i="1"/>
  <c r="AR71" i="1"/>
  <c r="AR69" i="1"/>
  <c r="AR66" i="1"/>
  <c r="AR77" i="1"/>
  <c r="AR65" i="1"/>
  <c r="AR75" i="1"/>
  <c r="AQ86" i="1"/>
  <c r="AS17" i="1"/>
  <c r="AR63" i="1"/>
  <c r="AR83" i="1"/>
  <c r="AR64" i="1"/>
  <c r="AR61" i="1"/>
  <c r="AR62" i="1"/>
  <c r="AR84" i="1"/>
  <c r="AR48" i="1"/>
  <c r="AR45" i="1"/>
  <c r="AR37" i="1"/>
  <c r="AR29" i="1"/>
  <c r="AR60" i="1"/>
  <c r="AR44" i="1"/>
  <c r="AR36" i="1"/>
  <c r="AR28" i="1"/>
  <c r="AR43" i="1"/>
  <c r="AR27" i="1"/>
  <c r="AR58" i="1"/>
  <c r="AR42" i="1"/>
  <c r="AR26" i="1"/>
  <c r="AR56" i="1"/>
  <c r="AR41" i="1"/>
  <c r="AR25" i="1"/>
  <c r="AR54" i="1"/>
  <c r="AR40" i="1"/>
  <c r="AR52" i="1"/>
  <c r="AR39" i="1"/>
  <c r="AR85" i="1"/>
  <c r="AR49" i="1"/>
  <c r="AR38" i="1"/>
  <c r="AR47" i="1"/>
  <c r="AR59" i="1"/>
  <c r="AR46" i="1"/>
  <c r="AR35" i="1"/>
  <c r="AR50" i="1"/>
  <c r="AR34" i="1"/>
  <c r="AR57" i="1"/>
  <c r="AR33" i="1"/>
  <c r="AR55" i="1"/>
  <c r="AR32" i="1"/>
  <c r="AR53" i="1"/>
  <c r="AR31" i="1"/>
  <c r="AR51" i="1"/>
  <c r="AR30" i="1"/>
  <c r="BA19" i="1"/>
  <c r="D16" i="3" l="1"/>
  <c r="D21" i="3" s="1"/>
  <c r="O66" i="1"/>
  <c r="O75" i="1"/>
  <c r="L81" i="1"/>
  <c r="L77" i="1"/>
  <c r="L67" i="1"/>
  <c r="O69" i="1"/>
  <c r="O68" i="1"/>
  <c r="L72" i="1"/>
  <c r="O76" i="1"/>
  <c r="L69" i="1"/>
  <c r="O73" i="1"/>
  <c r="L76" i="1"/>
  <c r="O72" i="1"/>
  <c r="L65" i="1"/>
  <c r="O79" i="1"/>
  <c r="O80" i="1"/>
  <c r="O82" i="1"/>
  <c r="O67" i="1"/>
  <c r="L71" i="1"/>
  <c r="L82" i="1"/>
  <c r="L75" i="1"/>
  <c r="O77" i="1"/>
  <c r="L73" i="1"/>
  <c r="L74" i="1"/>
  <c r="L66" i="1"/>
  <c r="L79" i="1"/>
  <c r="O78" i="1"/>
  <c r="L80" i="1"/>
  <c r="O70" i="1"/>
  <c r="O65" i="1"/>
  <c r="O81" i="1"/>
  <c r="L78" i="1"/>
  <c r="L70" i="1"/>
  <c r="O71" i="1"/>
  <c r="O74" i="1"/>
  <c r="L68" i="1"/>
  <c r="M82" i="1"/>
  <c r="M73" i="1"/>
  <c r="M67" i="1"/>
  <c r="M72" i="1"/>
  <c r="M68" i="1"/>
  <c r="M69" i="1"/>
  <c r="M79" i="1"/>
  <c r="M71" i="1"/>
  <c r="M66" i="1"/>
  <c r="M74" i="1"/>
  <c r="M75" i="1"/>
  <c r="M65" i="1"/>
  <c r="M70" i="1"/>
  <c r="M76" i="1"/>
  <c r="M80" i="1"/>
  <c r="M78" i="1"/>
  <c r="M77" i="1"/>
  <c r="M81" i="1"/>
  <c r="AS79" i="1"/>
  <c r="AS73" i="1"/>
  <c r="AS82" i="1"/>
  <c r="AS81" i="1"/>
  <c r="AS80" i="1"/>
  <c r="AS74" i="1"/>
  <c r="AS69" i="1"/>
  <c r="AS67" i="1"/>
  <c r="AS71" i="1"/>
  <c r="AS77" i="1"/>
  <c r="AS72" i="1"/>
  <c r="AS65" i="1"/>
  <c r="AS66" i="1"/>
  <c r="AS75" i="1"/>
  <c r="AS68" i="1"/>
  <c r="AS78" i="1"/>
  <c r="AS76" i="1"/>
  <c r="AS70" i="1"/>
  <c r="O64" i="1"/>
  <c r="L62" i="1"/>
  <c r="L61" i="1"/>
  <c r="L63" i="1"/>
  <c r="O83" i="1"/>
  <c r="O61" i="1"/>
  <c r="O62" i="1"/>
  <c r="L83" i="1"/>
  <c r="O63" i="1"/>
  <c r="L64" i="1"/>
  <c r="M64" i="1"/>
  <c r="M63" i="1"/>
  <c r="M62" i="1"/>
  <c r="M83" i="1"/>
  <c r="M61" i="1"/>
  <c r="AT17" i="1"/>
  <c r="AS83" i="1"/>
  <c r="AS64" i="1"/>
  <c r="AS62" i="1"/>
  <c r="AS63" i="1"/>
  <c r="AS61" i="1"/>
  <c r="AS84" i="1"/>
  <c r="AS52" i="1"/>
  <c r="AS40" i="1"/>
  <c r="AS32" i="1"/>
  <c r="AS25" i="1"/>
  <c r="AS57" i="1"/>
  <c r="AS37" i="1"/>
  <c r="AS30" i="1"/>
  <c r="AS44" i="1"/>
  <c r="AS54" i="1"/>
  <c r="AS42" i="1"/>
  <c r="AS27" i="1"/>
  <c r="AS85" i="1"/>
  <c r="AS41" i="1"/>
  <c r="AS26" i="1"/>
  <c r="AS60" i="1"/>
  <c r="AS47" i="1"/>
  <c r="AS39" i="1"/>
  <c r="AS58" i="1"/>
  <c r="AS31" i="1"/>
  <c r="AS50" i="1"/>
  <c r="AS46" i="1"/>
  <c r="AS38" i="1"/>
  <c r="AS56" i="1"/>
  <c r="AS29" i="1"/>
  <c r="AS45" i="1"/>
  <c r="AS49" i="1"/>
  <c r="AS55" i="1"/>
  <c r="AS36" i="1"/>
  <c r="AS48" i="1"/>
  <c r="AS53" i="1"/>
  <c r="AS43" i="1"/>
  <c r="AS35" i="1"/>
  <c r="AS28" i="1"/>
  <c r="AS51" i="1"/>
  <c r="AS34" i="1"/>
  <c r="AS59" i="1"/>
  <c r="AS33" i="1"/>
  <c r="AR86" i="1"/>
  <c r="AT82" i="1" l="1"/>
  <c r="AT81" i="1"/>
  <c r="AT80" i="1"/>
  <c r="AT74" i="1"/>
  <c r="AT69" i="1"/>
  <c r="AT70" i="1"/>
  <c r="AT75" i="1"/>
  <c r="AT76" i="1"/>
  <c r="AT77" i="1"/>
  <c r="AT73" i="1"/>
  <c r="AT71" i="1"/>
  <c r="AT79" i="1"/>
  <c r="AT65" i="1"/>
  <c r="AT66" i="1"/>
  <c r="AT78" i="1"/>
  <c r="AT68" i="1"/>
  <c r="AT67" i="1"/>
  <c r="AT72" i="1"/>
  <c r="AS86" i="1"/>
  <c r="AU17" i="1"/>
  <c r="AT83" i="1"/>
  <c r="AT64" i="1"/>
  <c r="AT61" i="1"/>
  <c r="AT63" i="1"/>
  <c r="AT62" i="1"/>
  <c r="AT84" i="1"/>
  <c r="AT53" i="1"/>
  <c r="AT45" i="1"/>
  <c r="AT37" i="1"/>
  <c r="AT29" i="1"/>
  <c r="AT44" i="1"/>
  <c r="AT36" i="1"/>
  <c r="AT59" i="1"/>
  <c r="AT43" i="1"/>
  <c r="AT27" i="1"/>
  <c r="AT58" i="1"/>
  <c r="AT42" i="1"/>
  <c r="AT26" i="1"/>
  <c r="AT49" i="1"/>
  <c r="AT33" i="1"/>
  <c r="AT56" i="1"/>
  <c r="AT40" i="1"/>
  <c r="AT47" i="1"/>
  <c r="AT31" i="1"/>
  <c r="AT85" i="1"/>
  <c r="AT54" i="1"/>
  <c r="AT38" i="1"/>
  <c r="AT60" i="1"/>
  <c r="AT52" i="1"/>
  <c r="AT28" i="1"/>
  <c r="AT51" i="1"/>
  <c r="AT35" i="1"/>
  <c r="AT50" i="1"/>
  <c r="AT34" i="1"/>
  <c r="AT57" i="1"/>
  <c r="AT41" i="1"/>
  <c r="AT25" i="1"/>
  <c r="AT48" i="1"/>
  <c r="AT32" i="1"/>
  <c r="AT55" i="1"/>
  <c r="AT39" i="1"/>
  <c r="AT46" i="1"/>
  <c r="AT30" i="1"/>
  <c r="L84" i="1"/>
  <c r="L86" i="1"/>
  <c r="L35" i="1"/>
  <c r="M44" i="1"/>
  <c r="M54" i="1"/>
  <c r="M41" i="1"/>
  <c r="L37" i="1"/>
  <c r="L47" i="1"/>
  <c r="M60" i="1"/>
  <c r="M84" i="1"/>
  <c r="L39" i="1"/>
  <c r="L28" i="1"/>
  <c r="L43" i="1"/>
  <c r="M39" i="1"/>
  <c r="L29" i="1"/>
  <c r="L49" i="1"/>
  <c r="M45" i="1"/>
  <c r="L57" i="1"/>
  <c r="M31" i="1"/>
  <c r="M33" i="1"/>
  <c r="L52" i="1"/>
  <c r="L55" i="1"/>
  <c r="L44" i="1"/>
  <c r="M43" i="1"/>
  <c r="M27" i="1"/>
  <c r="M40" i="1"/>
  <c r="L59" i="1"/>
  <c r="M86" i="1"/>
  <c r="M25" i="1"/>
  <c r="M49" i="1"/>
  <c r="L85" i="1"/>
  <c r="L34" i="1"/>
  <c r="M85" i="1"/>
  <c r="M38" i="1"/>
  <c r="L53" i="1"/>
  <c r="L56" i="1"/>
  <c r="M47" i="1"/>
  <c r="M34" i="1"/>
  <c r="M48" i="1"/>
  <c r="L32" i="1"/>
  <c r="L33" i="1"/>
  <c r="L25" i="1"/>
  <c r="M28" i="1"/>
  <c r="M53" i="1"/>
  <c r="L31" i="1"/>
  <c r="L38" i="1"/>
  <c r="L48" i="1"/>
  <c r="M32" i="1"/>
  <c r="M46" i="1"/>
  <c r="M30" i="1"/>
  <c r="L45" i="1"/>
  <c r="L50" i="1"/>
  <c r="M57" i="1"/>
  <c r="M42" i="1"/>
  <c r="M52" i="1"/>
  <c r="L42" i="1"/>
  <c r="L60" i="1"/>
  <c r="L40" i="1"/>
  <c r="M26" i="1"/>
  <c r="M58" i="1"/>
  <c r="L26" i="1"/>
  <c r="L58" i="1"/>
  <c r="M36" i="1"/>
  <c r="M50" i="1"/>
  <c r="M37" i="1"/>
  <c r="L46" i="1"/>
  <c r="L36" i="1"/>
  <c r="L30" i="1"/>
  <c r="M55" i="1"/>
  <c r="M59" i="1"/>
  <c r="M56" i="1"/>
  <c r="L54" i="1"/>
  <c r="L27" i="1"/>
  <c r="L41" i="1"/>
  <c r="M35" i="1"/>
  <c r="M29" i="1"/>
  <c r="O86" i="1"/>
  <c r="O49" i="1"/>
  <c r="O30" i="1"/>
  <c r="O48" i="1"/>
  <c r="O36" i="1"/>
  <c r="O85" i="1"/>
  <c r="O60" i="1"/>
  <c r="O56" i="1"/>
  <c r="O27" i="1"/>
  <c r="O84" i="1"/>
  <c r="O59" i="1"/>
  <c r="O55" i="1"/>
  <c r="O51" i="1"/>
  <c r="O47" i="1"/>
  <c r="O43" i="1"/>
  <c r="O25" i="1"/>
  <c r="O29" i="1"/>
  <c r="O35" i="1"/>
  <c r="O41" i="1"/>
  <c r="O26" i="1"/>
  <c r="O57" i="1"/>
  <c r="O45" i="1"/>
  <c r="O40" i="1"/>
  <c r="O31" i="1"/>
  <c r="O44" i="1"/>
  <c r="O58" i="1"/>
  <c r="O54" i="1"/>
  <c r="O50" i="1"/>
  <c r="O46" i="1"/>
  <c r="O32" i="1"/>
  <c r="O42" i="1"/>
  <c r="O38" i="1"/>
  <c r="O34" i="1"/>
  <c r="O39" i="1"/>
  <c r="O53" i="1"/>
  <c r="O28" i="1"/>
  <c r="O37" i="1"/>
  <c r="O52" i="1"/>
  <c r="O33" i="1"/>
  <c r="AU70" i="1" l="1"/>
  <c r="AU75" i="1"/>
  <c r="AU76" i="1"/>
  <c r="AU77" i="1"/>
  <c r="AU82" i="1"/>
  <c r="AU74" i="1"/>
  <c r="AU73" i="1"/>
  <c r="AU71" i="1"/>
  <c r="AU79" i="1"/>
  <c r="AU68" i="1"/>
  <c r="AU81" i="1"/>
  <c r="AU78" i="1"/>
  <c r="AU67" i="1"/>
  <c r="AU65" i="1"/>
  <c r="AU69" i="1"/>
  <c r="AU66" i="1"/>
  <c r="AU80" i="1"/>
  <c r="AU72" i="1"/>
  <c r="AT86" i="1"/>
  <c r="AV17" i="1"/>
  <c r="AU63" i="1"/>
  <c r="AU61" i="1"/>
  <c r="AU83" i="1"/>
  <c r="AU64" i="1"/>
  <c r="AU62" i="1"/>
  <c r="AU60" i="1"/>
  <c r="AU52" i="1"/>
  <c r="AU39" i="1"/>
  <c r="AU34" i="1"/>
  <c r="AU28" i="1"/>
  <c r="AU51" i="1"/>
  <c r="AU35" i="1"/>
  <c r="AU25" i="1"/>
  <c r="AU58" i="1"/>
  <c r="AU49" i="1"/>
  <c r="AU32" i="1"/>
  <c r="AU48" i="1"/>
  <c r="AU45" i="1"/>
  <c r="AU56" i="1"/>
  <c r="AU47" i="1"/>
  <c r="AU41" i="1"/>
  <c r="AU46" i="1"/>
  <c r="AU37" i="1"/>
  <c r="AU85" i="1"/>
  <c r="AU54" i="1"/>
  <c r="AU42" i="1"/>
  <c r="AU53" i="1"/>
  <c r="AU38" i="1"/>
  <c r="AU59" i="1"/>
  <c r="AU27" i="1"/>
  <c r="AU31" i="1"/>
  <c r="AU44" i="1"/>
  <c r="AU57" i="1"/>
  <c r="AU29" i="1"/>
  <c r="AU36" i="1"/>
  <c r="AU26" i="1"/>
  <c r="AU55" i="1"/>
  <c r="AU40" i="1"/>
  <c r="AU50" i="1"/>
  <c r="AU33" i="1"/>
  <c r="AU84" i="1"/>
  <c r="AU43" i="1"/>
  <c r="AU30" i="1"/>
  <c r="AV75" i="1" l="1"/>
  <c r="AV76" i="1"/>
  <c r="AV71" i="1"/>
  <c r="AV77" i="1"/>
  <c r="AV78" i="1"/>
  <c r="AV81" i="1"/>
  <c r="AV79" i="1"/>
  <c r="AV68" i="1"/>
  <c r="AV72" i="1"/>
  <c r="AV82" i="1"/>
  <c r="AV65" i="1"/>
  <c r="AV69" i="1"/>
  <c r="AV67" i="1"/>
  <c r="AV74" i="1"/>
  <c r="AV70" i="1"/>
  <c r="AV66" i="1"/>
  <c r="AV80" i="1"/>
  <c r="AV73" i="1"/>
  <c r="AU86" i="1"/>
  <c r="AW17" i="1"/>
  <c r="AV61" i="1"/>
  <c r="AV62" i="1"/>
  <c r="AV83" i="1"/>
  <c r="AV64" i="1"/>
  <c r="AV63" i="1"/>
  <c r="AV60" i="1"/>
  <c r="AV47" i="1"/>
  <c r="AV44" i="1"/>
  <c r="AV36" i="1"/>
  <c r="AV28" i="1"/>
  <c r="AV59" i="1"/>
  <c r="AV46" i="1"/>
  <c r="AV43" i="1"/>
  <c r="AV27" i="1"/>
  <c r="AV56" i="1"/>
  <c r="AV34" i="1"/>
  <c r="AV54" i="1"/>
  <c r="AV33" i="1"/>
  <c r="AV55" i="1"/>
  <c r="AV40" i="1"/>
  <c r="AV53" i="1"/>
  <c r="AV39" i="1"/>
  <c r="AV85" i="1"/>
  <c r="AV51" i="1"/>
  <c r="AV30" i="1"/>
  <c r="AV48" i="1"/>
  <c r="AV37" i="1"/>
  <c r="AV35" i="1"/>
  <c r="AV58" i="1"/>
  <c r="AV42" i="1"/>
  <c r="AV26" i="1"/>
  <c r="AV57" i="1"/>
  <c r="AV41" i="1"/>
  <c r="AV25" i="1"/>
  <c r="AV52" i="1"/>
  <c r="AV32" i="1"/>
  <c r="AV50" i="1"/>
  <c r="AV31" i="1"/>
  <c r="AV49" i="1"/>
  <c r="AV38" i="1"/>
  <c r="AV84" i="1"/>
  <c r="AV45" i="1"/>
  <c r="AV29" i="1"/>
  <c r="AW76" i="1" l="1"/>
  <c r="AW71" i="1"/>
  <c r="AW77" i="1"/>
  <c r="AW66" i="1"/>
  <c r="AW65" i="1"/>
  <c r="AW78" i="1"/>
  <c r="AW82" i="1"/>
  <c r="AW72" i="1"/>
  <c r="AW81" i="1"/>
  <c r="AW79" i="1"/>
  <c r="AW69" i="1"/>
  <c r="AW67" i="1"/>
  <c r="AW68" i="1"/>
  <c r="AW74" i="1"/>
  <c r="AW75" i="1"/>
  <c r="AW73" i="1"/>
  <c r="AW70" i="1"/>
  <c r="AW80" i="1"/>
  <c r="AV86" i="1"/>
  <c r="AX17" i="1"/>
  <c r="AW61" i="1"/>
  <c r="AW62" i="1"/>
  <c r="AW63" i="1"/>
  <c r="AW83" i="1"/>
  <c r="AW64" i="1"/>
  <c r="AW84" i="1"/>
  <c r="AW51" i="1"/>
  <c r="AW41" i="1"/>
  <c r="AW33" i="1"/>
  <c r="AW26" i="1"/>
  <c r="AW46" i="1"/>
  <c r="AW32" i="1"/>
  <c r="AW25" i="1"/>
  <c r="AW59" i="1"/>
  <c r="AW39" i="1"/>
  <c r="AW29" i="1"/>
  <c r="AW56" i="1"/>
  <c r="AW38" i="1"/>
  <c r="AW53" i="1"/>
  <c r="AW54" i="1"/>
  <c r="AW48" i="1"/>
  <c r="AW52" i="1"/>
  <c r="AW36" i="1"/>
  <c r="AW50" i="1"/>
  <c r="AW35" i="1"/>
  <c r="AW85" i="1"/>
  <c r="AW42" i="1"/>
  <c r="AW27" i="1"/>
  <c r="AW60" i="1"/>
  <c r="AW40" i="1"/>
  <c r="AW57" i="1"/>
  <c r="AW31" i="1"/>
  <c r="AW49" i="1"/>
  <c r="AW55" i="1"/>
  <c r="AW45" i="1"/>
  <c r="AW37" i="1"/>
  <c r="AW30" i="1"/>
  <c r="AW44" i="1"/>
  <c r="AW47" i="1"/>
  <c r="AW43" i="1"/>
  <c r="AW28" i="1"/>
  <c r="AW58" i="1"/>
  <c r="AW34" i="1"/>
  <c r="AX77" i="1" l="1"/>
  <c r="AX66" i="1"/>
  <c r="AX65" i="1"/>
  <c r="AX78" i="1"/>
  <c r="AX72" i="1"/>
  <c r="AX67" i="1"/>
  <c r="AX79" i="1"/>
  <c r="AX82" i="1"/>
  <c r="AX80" i="1"/>
  <c r="AX71" i="1"/>
  <c r="AX68" i="1"/>
  <c r="AX76" i="1"/>
  <c r="AX75" i="1"/>
  <c r="AX74" i="1"/>
  <c r="AX73" i="1"/>
  <c r="AX70" i="1"/>
  <c r="AX69" i="1"/>
  <c r="AX81" i="1"/>
  <c r="AW86" i="1"/>
  <c r="AY17" i="1"/>
  <c r="AX62" i="1"/>
  <c r="AX63" i="1"/>
  <c r="AX83" i="1"/>
  <c r="AX64" i="1"/>
  <c r="AX61" i="1"/>
  <c r="AX84" i="1"/>
  <c r="AX53" i="1"/>
  <c r="AX45" i="1"/>
  <c r="AX37" i="1"/>
  <c r="AX29" i="1"/>
  <c r="AX59" i="1"/>
  <c r="AX43" i="1"/>
  <c r="AX25" i="1"/>
  <c r="AX58" i="1"/>
  <c r="AX50" i="1"/>
  <c r="AX34" i="1"/>
  <c r="AX28" i="1"/>
  <c r="AX57" i="1"/>
  <c r="AX49" i="1"/>
  <c r="AX41" i="1"/>
  <c r="AX33" i="1"/>
  <c r="AX32" i="1"/>
  <c r="AX55" i="1"/>
  <c r="AX47" i="1"/>
  <c r="AX31" i="1"/>
  <c r="AX54" i="1"/>
  <c r="AX38" i="1"/>
  <c r="AX60" i="1"/>
  <c r="AX52" i="1"/>
  <c r="AX44" i="1"/>
  <c r="AX36" i="1"/>
  <c r="AX26" i="1"/>
  <c r="AX51" i="1"/>
  <c r="AX35" i="1"/>
  <c r="AX42" i="1"/>
  <c r="AX27" i="1"/>
  <c r="AX56" i="1"/>
  <c r="AX48" i="1"/>
  <c r="AX40" i="1"/>
  <c r="AX39" i="1"/>
  <c r="AX85" i="1"/>
  <c r="AX46" i="1"/>
  <c r="AX30" i="1"/>
  <c r="AY78" i="1" l="1"/>
  <c r="AY72" i="1"/>
  <c r="AY67" i="1"/>
  <c r="AY68" i="1"/>
  <c r="AY79" i="1"/>
  <c r="AY73" i="1"/>
  <c r="AY82" i="1"/>
  <c r="AY81" i="1"/>
  <c r="AY80" i="1"/>
  <c r="AY77" i="1"/>
  <c r="AY69" i="1"/>
  <c r="AY65" i="1"/>
  <c r="AY66" i="1"/>
  <c r="AY71" i="1"/>
  <c r="AY75" i="1"/>
  <c r="AY74" i="1"/>
  <c r="AY70" i="1"/>
  <c r="AY76" i="1"/>
  <c r="AX86" i="1"/>
  <c r="AZ17" i="1"/>
  <c r="AY63" i="1"/>
  <c r="AY83" i="1"/>
  <c r="AY64" i="1"/>
  <c r="AY62" i="1"/>
  <c r="AY61" i="1"/>
  <c r="AY57" i="1"/>
  <c r="AY51" i="1"/>
  <c r="AY34" i="1"/>
  <c r="AY35" i="1"/>
  <c r="AY27" i="1"/>
  <c r="AY56" i="1"/>
  <c r="AY49" i="1"/>
  <c r="AY31" i="1"/>
  <c r="AY39" i="1"/>
  <c r="AY48" i="1"/>
  <c r="AY44" i="1"/>
  <c r="AY47" i="1"/>
  <c r="AY46" i="1"/>
  <c r="AY84" i="1"/>
  <c r="AY45" i="1"/>
  <c r="AY32" i="1"/>
  <c r="AY60" i="1"/>
  <c r="AY59" i="1"/>
  <c r="AY42" i="1"/>
  <c r="AY29" i="1"/>
  <c r="AY58" i="1"/>
  <c r="AY43" i="1"/>
  <c r="AY30" i="1"/>
  <c r="AY55" i="1"/>
  <c r="AY25" i="1"/>
  <c r="AY54" i="1"/>
  <c r="AY41" i="1"/>
  <c r="AY40" i="1"/>
  <c r="AY85" i="1"/>
  <c r="AY53" i="1"/>
  <c r="AY37" i="1"/>
  <c r="AY36" i="1"/>
  <c r="AY52" i="1"/>
  <c r="AY33" i="1"/>
  <c r="AY26" i="1"/>
  <c r="AY50" i="1"/>
  <c r="AY38" i="1"/>
  <c r="AY28" i="1"/>
  <c r="AZ68" i="1" l="1"/>
  <c r="AZ79" i="1"/>
  <c r="AZ73" i="1"/>
  <c r="AZ82" i="1"/>
  <c r="AZ81" i="1"/>
  <c r="AZ80" i="1"/>
  <c r="AZ74" i="1"/>
  <c r="AZ72" i="1"/>
  <c r="AZ69" i="1"/>
  <c r="AZ65" i="1"/>
  <c r="AZ70" i="1"/>
  <c r="AZ66" i="1"/>
  <c r="AZ75" i="1"/>
  <c r="AZ78" i="1"/>
  <c r="AZ77" i="1"/>
  <c r="AZ71" i="1"/>
  <c r="AZ76" i="1"/>
  <c r="AZ67" i="1"/>
  <c r="BA17" i="1"/>
  <c r="AZ63" i="1"/>
  <c r="AZ83" i="1"/>
  <c r="AZ64" i="1"/>
  <c r="AZ61" i="1"/>
  <c r="AZ62" i="1"/>
  <c r="AZ60" i="1"/>
  <c r="AZ48" i="1"/>
  <c r="AZ43" i="1"/>
  <c r="AZ35" i="1"/>
  <c r="AZ28" i="1"/>
  <c r="AZ47" i="1"/>
  <c r="AZ42" i="1"/>
  <c r="AZ27" i="1"/>
  <c r="AZ58" i="1"/>
  <c r="AZ41" i="1"/>
  <c r="AZ26" i="1"/>
  <c r="AZ56" i="1"/>
  <c r="AZ40" i="1"/>
  <c r="AZ25" i="1"/>
  <c r="AZ54" i="1"/>
  <c r="AZ39" i="1"/>
  <c r="AZ30" i="1"/>
  <c r="AZ51" i="1"/>
  <c r="AZ37" i="1"/>
  <c r="AZ84" i="1"/>
  <c r="AZ44" i="1"/>
  <c r="AZ45" i="1"/>
  <c r="AZ59" i="1"/>
  <c r="AZ34" i="1"/>
  <c r="AZ46" i="1"/>
  <c r="AZ33" i="1"/>
  <c r="AZ57" i="1"/>
  <c r="AZ32" i="1"/>
  <c r="AZ55" i="1"/>
  <c r="AZ31" i="1"/>
  <c r="AZ52" i="1"/>
  <c r="AZ53" i="1"/>
  <c r="AZ38" i="1"/>
  <c r="AZ85" i="1"/>
  <c r="AZ50" i="1"/>
  <c r="AZ29" i="1"/>
  <c r="AZ49" i="1"/>
  <c r="AZ36" i="1"/>
  <c r="AY86" i="1"/>
  <c r="BA79" i="1" l="1"/>
  <c r="N79" i="1" s="1"/>
  <c r="BA73" i="1"/>
  <c r="N73" i="1" s="1"/>
  <c r="BA82" i="1"/>
  <c r="N82" i="1" s="1"/>
  <c r="BA81" i="1"/>
  <c r="N81" i="1" s="1"/>
  <c r="BA80" i="1"/>
  <c r="N80" i="1" s="1"/>
  <c r="BA74" i="1"/>
  <c r="N74" i="1" s="1"/>
  <c r="BA69" i="1"/>
  <c r="N69" i="1" s="1"/>
  <c r="BA66" i="1"/>
  <c r="N66" i="1" s="1"/>
  <c r="BA75" i="1"/>
  <c r="N75" i="1" s="1"/>
  <c r="BA70" i="1"/>
  <c r="N70" i="1" s="1"/>
  <c r="BA78" i="1"/>
  <c r="N78" i="1" s="1"/>
  <c r="BA67" i="1"/>
  <c r="N67" i="1" s="1"/>
  <c r="BA72" i="1"/>
  <c r="N72" i="1" s="1"/>
  <c r="BA71" i="1"/>
  <c r="N71" i="1" s="1"/>
  <c r="BA76" i="1"/>
  <c r="N76" i="1" s="1"/>
  <c r="BA68" i="1"/>
  <c r="N68" i="1" s="1"/>
  <c r="BA65" i="1"/>
  <c r="N65" i="1" s="1"/>
  <c r="BA77" i="1"/>
  <c r="N77" i="1" s="1"/>
  <c r="AZ86" i="1"/>
  <c r="BA83" i="1"/>
  <c r="N83" i="1" s="1"/>
  <c r="BA64" i="1"/>
  <c r="N64" i="1" s="1"/>
  <c r="BA62" i="1"/>
  <c r="N62" i="1" s="1"/>
  <c r="BA61" i="1"/>
  <c r="N61" i="1" s="1"/>
  <c r="BA63" i="1"/>
  <c r="N63" i="1" s="1"/>
  <c r="BA84" i="1"/>
  <c r="N84" i="1" s="1"/>
  <c r="BA49" i="1"/>
  <c r="N49" i="1" s="1"/>
  <c r="BA40" i="1"/>
  <c r="N40" i="1" s="1"/>
  <c r="BA32" i="1"/>
  <c r="N32" i="1" s="1"/>
  <c r="BA25" i="1"/>
  <c r="BA56" i="1"/>
  <c r="N56" i="1" s="1"/>
  <c r="BA39" i="1"/>
  <c r="N39" i="1" s="1"/>
  <c r="BA31" i="1"/>
  <c r="N31" i="1" s="1"/>
  <c r="BA30" i="1"/>
  <c r="N30" i="1" s="1"/>
  <c r="BA51" i="1"/>
  <c r="N51" i="1" s="1"/>
  <c r="BA54" i="1"/>
  <c r="N54" i="1" s="1"/>
  <c r="BA58" i="1"/>
  <c r="N58" i="1" s="1"/>
  <c r="BA37" i="1"/>
  <c r="N37" i="1" s="1"/>
  <c r="BA52" i="1"/>
  <c r="N52" i="1" s="1"/>
  <c r="BA44" i="1"/>
  <c r="N44" i="1" s="1"/>
  <c r="BA45" i="1"/>
  <c r="N45" i="1" s="1"/>
  <c r="BA43" i="1"/>
  <c r="N43" i="1" s="1"/>
  <c r="BA28" i="1"/>
  <c r="N28" i="1" s="1"/>
  <c r="BA42" i="1"/>
  <c r="N42" i="1" s="1"/>
  <c r="BA27" i="1"/>
  <c r="N27" i="1" s="1"/>
  <c r="BA50" i="1"/>
  <c r="N50" i="1" s="1"/>
  <c r="BA33" i="1"/>
  <c r="N33" i="1" s="1"/>
  <c r="BA60" i="1"/>
  <c r="N60" i="1" s="1"/>
  <c r="BA59" i="1"/>
  <c r="N59" i="1" s="1"/>
  <c r="BA38" i="1"/>
  <c r="N38" i="1" s="1"/>
  <c r="BA29" i="1"/>
  <c r="N29" i="1" s="1"/>
  <c r="BA48" i="1"/>
  <c r="N48" i="1" s="1"/>
  <c r="BA47" i="1"/>
  <c r="N47" i="1" s="1"/>
  <c r="BA57" i="1"/>
  <c r="N57" i="1" s="1"/>
  <c r="BA36" i="1"/>
  <c r="N36" i="1" s="1"/>
  <c r="BA46" i="1"/>
  <c r="N46" i="1" s="1"/>
  <c r="BA55" i="1"/>
  <c r="N55" i="1" s="1"/>
  <c r="BA35" i="1"/>
  <c r="N35" i="1" s="1"/>
  <c r="BA53" i="1"/>
  <c r="N53" i="1" s="1"/>
  <c r="BA34" i="1"/>
  <c r="N34" i="1" s="1"/>
  <c r="BA85" i="1"/>
  <c r="N85" i="1" s="1"/>
  <c r="BA41" i="1"/>
  <c r="N41" i="1" s="1"/>
  <c r="BA26" i="1"/>
  <c r="N26" i="1" s="1"/>
  <c r="BA86" i="1" l="1"/>
  <c r="N86" i="1" s="1"/>
  <c r="N25" i="1"/>
</calcChain>
</file>

<file path=xl/sharedStrings.xml><?xml version="1.0" encoding="utf-8"?>
<sst xmlns="http://schemas.openxmlformats.org/spreadsheetml/2006/main" count="266" uniqueCount="117">
  <si>
    <t>Engineering</t>
  </si>
  <si>
    <t>Product</t>
  </si>
  <si>
    <t>Marketing</t>
  </si>
  <si>
    <t>Operations</t>
  </si>
  <si>
    <t>Options</t>
  </si>
  <si>
    <t>People</t>
  </si>
  <si>
    <t>Sales</t>
  </si>
  <si>
    <t>Yearly Summary</t>
  </si>
  <si>
    <t>Other</t>
  </si>
  <si>
    <t>Customer Success</t>
  </si>
  <si>
    <t>Year</t>
  </si>
  <si>
    <t>Final month</t>
  </si>
  <si>
    <t>Salary</t>
  </si>
  <si>
    <t>Department</t>
  </si>
  <si>
    <t/>
  </si>
  <si>
    <t>Employee Stock Options</t>
  </si>
  <si>
    <t>Start Date</t>
  </si>
  <si>
    <t>Senior Software Engineer</t>
  </si>
  <si>
    <t>Front-End Software Engineer</t>
  </si>
  <si>
    <t>Back-End Software Engineer</t>
  </si>
  <si>
    <t>Product Manager</t>
  </si>
  <si>
    <t>Product Owner</t>
  </si>
  <si>
    <t>Junior Software Engineer</t>
  </si>
  <si>
    <t>Operations Manager</t>
  </si>
  <si>
    <t>Head of Engineering</t>
  </si>
  <si>
    <t>Principal Software Engineer B</t>
  </si>
  <si>
    <t>Mid Software Engineer</t>
  </si>
  <si>
    <t>Financial Controller</t>
  </si>
  <si>
    <t>Marketing Manager</t>
  </si>
  <si>
    <t>Head of Marketing</t>
  </si>
  <si>
    <t>Administration Assistant</t>
  </si>
  <si>
    <t>Lead Engineer</t>
  </si>
  <si>
    <t>Customer Success Manager</t>
  </si>
  <si>
    <t>Customer Success Officer</t>
  </si>
  <si>
    <t>Jr Operations Manager</t>
  </si>
  <si>
    <t>Name</t>
  </si>
  <si>
    <t>Year1</t>
  </si>
  <si>
    <t>Year2</t>
  </si>
  <si>
    <t>Year3</t>
  </si>
  <si>
    <t>Year4</t>
  </si>
  <si>
    <t>Ungranted Option Pool - Pre-Funding (Current)</t>
  </si>
  <si>
    <t>&lt;-- Express as a %</t>
  </si>
  <si>
    <t>Fundraise Details</t>
  </si>
  <si>
    <t>Round Size</t>
  </si>
  <si>
    <t>Pre-Money Valuation</t>
  </si>
  <si>
    <t>Headcount Added POST Fund Raise</t>
  </si>
  <si>
    <t>ML Engineer</t>
  </si>
  <si>
    <t>Dev Ops</t>
  </si>
  <si>
    <t>Funding Close Date</t>
  </si>
  <si>
    <t>Total Option Pool Needed Post-Funding</t>
  </si>
  <si>
    <t>Option Pool Needed</t>
  </si>
  <si>
    <t>18 Months Post Close</t>
  </si>
  <si>
    <t>24 Months Post Close</t>
  </si>
  <si>
    <t>Departments</t>
  </si>
  <si>
    <t>&lt;-- For Department Dropdown (optional to list by departments)</t>
  </si>
  <si>
    <t>Other 1</t>
  </si>
  <si>
    <t>Other 2</t>
  </si>
  <si>
    <t>Other 3</t>
  </si>
  <si>
    <t>This spreadsheet is designed to help founders understand how much of an option pool they need after a financing round. The sheet is designed for founders to input their expected hires and the amount of options that these hires will need.</t>
  </si>
  <si>
    <t>It then tabulates how many options (as a % of the company post-financing) will be required.</t>
  </si>
  <si>
    <t>When they discuss the option pool size, VCs tend to discuss the amount of options available in a percentage terms AFTER the fundraise is complete. For example, a common statement from a prospective VC is "your startup will need a 15% ungranted option pool after my investment."</t>
  </si>
  <si>
    <t xml:space="preserve">What that means is that, post-financing, 15% of the shares of the company need to be unassigned options available to grant to new hires. </t>
  </si>
  <si>
    <t xml:space="preserve">It's common for startups to already have some unvested options available prior to a fundraise - these shares should be included in the post-financing, ungranted option pool calculation. Note that these already-existing, ungranted shares will also be diluted by both the new option grant + the fundraising dilution. </t>
  </si>
  <si>
    <t xml:space="preserve">Of course, if you sell the company before granting all of those new options, all the un-issued options will be cancelled. This reverse dilution benefits both the existing investors, the new investors and the employees/founders. </t>
  </si>
  <si>
    <t>So while the existing investors paid for all of the initial dilution in the first place, the new investors get some of the benefit.</t>
  </si>
  <si>
    <t>Founders need to pay special attention to this hidden valuation impact, and should be prepared to negotiate around the size of the option pool needed, just as they negotiate the pre-money valuation!</t>
  </si>
  <si>
    <t>Calculation of Option Pool Needed Pre-Funding</t>
  </si>
  <si>
    <t>&lt;-- Divides the Option Pool Needed Calc Above by Dilution from the Funding Round</t>
  </si>
  <si>
    <t>&lt;-- Subtracts Existing Option Pool from Pre-Funding Amount Needed Calculation</t>
  </si>
  <si>
    <t>This is what you go back to the VC with to negotiate the size option pool that you need post funding</t>
  </si>
  <si>
    <t>&lt;--When are you expected to close</t>
  </si>
  <si>
    <t>Use this spreadsheet to help negotiate the size of an option pool that you need after a Venture Capital fundraising round.</t>
  </si>
  <si>
    <t>- VCs also want the ownership dilution of these new options to be born by the current investors and employees/founders.</t>
  </si>
  <si>
    <t>- VCs want to make sure that the startup has enough ungranted options to assign to new hires, as options are an important component to startup employee compensation.</t>
  </si>
  <si>
    <t>Introduction</t>
  </si>
  <si>
    <t>VCs typically require startups to increase the size of their option pool prior to making an investment in the startup. This is because:</t>
  </si>
  <si>
    <r>
      <t xml:space="preserve">This is a hidden decrease to the effective valuation at a venture round, as the existing investors are forced to </t>
    </r>
    <r>
      <rPr>
        <b/>
        <sz val="10"/>
        <color rgb="FF000000"/>
        <rFont val="Arial"/>
        <family val="2"/>
      </rPr>
      <t>decrease their ownership</t>
    </r>
    <r>
      <rPr>
        <sz val="10"/>
        <color rgb="FF000000"/>
        <rFont val="Arial"/>
        <family val="2"/>
      </rPr>
      <t xml:space="preserve"> by the amount of the increased option pool </t>
    </r>
    <r>
      <rPr>
        <b/>
        <sz val="10"/>
        <color rgb="FF000000"/>
        <rFont val="Arial"/>
        <family val="2"/>
      </rPr>
      <t>PRIOR</t>
    </r>
    <r>
      <rPr>
        <sz val="10"/>
        <color rgb="FF000000"/>
        <rFont val="Arial"/>
        <family val="2"/>
      </rPr>
      <t xml:space="preserve"> to the new VC investing in the round.</t>
    </r>
  </si>
  <si>
    <t>Instructions</t>
  </si>
  <si>
    <t xml:space="preserve">Enter details of your funding round on the Fund Raising Inputs page. You'll need to enter your desired round size and pre-money valution. This will be used to calculate the dilution impact of the new shares issued in the fundraise. </t>
  </si>
  <si>
    <t>Fund Raising Inputs Page</t>
  </si>
  <si>
    <t xml:space="preserve">Enter the expected closing date of your funding round. This date will be used to pull the amount of options you'll need at the 18 and 24 month mark. </t>
  </si>
  <si>
    <t>Hiring Inputs Page</t>
  </si>
  <si>
    <t>Optional: Enter your startup's departments. This can be used to show the options needed by department, but is optional. The model will calculate the size option pool that you need without this section filled out.</t>
  </si>
  <si>
    <t>In the Headcount Added Post Fundraise section:</t>
  </si>
  <si>
    <t>Title</t>
  </si>
  <si>
    <t>The following columns are necessary:</t>
  </si>
  <si>
    <t>The following columns are not necessary, but may help you communicate with your VC:</t>
  </si>
  <si>
    <t>-Position (Enter a title or role, one individual per line.)</t>
  </si>
  <si>
    <t>-Start Date (This is necessary to calculate the options needed by period.)</t>
  </si>
  <si>
    <r>
      <t xml:space="preserve">-Options (Enter as a percent ownership of the </t>
    </r>
    <r>
      <rPr>
        <b/>
        <sz val="10"/>
        <color rgb="FF000000"/>
        <rFont val="Arial"/>
        <family val="2"/>
      </rPr>
      <t>post-funding</t>
    </r>
    <r>
      <rPr>
        <sz val="10"/>
        <color rgb="FF000000"/>
        <rFont val="Arial"/>
        <family val="2"/>
      </rPr>
      <t xml:space="preserve"> company.)</t>
    </r>
  </si>
  <si>
    <t>- Salary (This will help your VC see how you are offering a competitive, but reasonable, salary, and should match what you put into your startup's financial model.)</t>
  </si>
  <si>
    <t>Output</t>
  </si>
  <si>
    <t xml:space="preserve">The Output page shows you how large of an option pool you'll need at 18 months and 24 monhts after your fundraise. Use these numbers to negotiate with your investor about the absolute size of an option pool that you'll need post-fundraise. </t>
  </si>
  <si>
    <t>How the Option Pool Needed calculation works:</t>
  </si>
  <si>
    <t>The formula looks out 18 and 24 months on the Hiring Inputs page to the "Total Option Pool Needed Post-Funding" row. This is the total, ungranted option pool that will be needed at the 18 and 24 month mark based on the new hires entered into the Hiring Inputs page.</t>
  </si>
  <si>
    <t xml:space="preserve">The reason this sheet is using only new hires is because the sheet assumes that existing employees have already received their option grants. If existing employees need to be 'topped off' include them on this page, but only enter the additional options that they will get after the round closes. </t>
  </si>
  <si>
    <r>
      <t xml:space="preserve">On the Hiring Inputs page you'll enter your hiring plan for </t>
    </r>
    <r>
      <rPr>
        <b/>
        <sz val="10"/>
        <color rgb="FF000000"/>
        <rFont val="Arial"/>
        <family val="2"/>
      </rPr>
      <t>NEW</t>
    </r>
    <r>
      <rPr>
        <sz val="10"/>
        <color rgb="FF000000"/>
        <rFont val="Arial"/>
        <family val="2"/>
      </rPr>
      <t xml:space="preserve"> employees. This is for new employees who will be hired after the funding closes. </t>
    </r>
  </si>
  <si>
    <t xml:space="preserve">Note that if new hires will start prior to the funding closing, and if they will be granted options prior to the close, lower the existing, ungranted option pool pre-funding amount on the Fund Raising Inputs page to account for their options. </t>
  </si>
  <si>
    <t>Then enter the size of the existing, ungranted option pool pre-funding. Enter this as a percentage, and use the percentage based on the pre-money valuation/capitalization. The existing ungranted option pool will reduce the amount of new options you need to create.</t>
  </si>
  <si>
    <t>- Name (This is highly optional, and obviously most founders will not have the name of someone they expect to hire 12 months out.)</t>
  </si>
  <si>
    <t xml:space="preserve">Essentially, all new hires total option grants are totalled by month. This produces the amount of options needed by month. </t>
  </si>
  <si>
    <t>The output page has two additional calculations.</t>
  </si>
  <si>
    <t xml:space="preserve">Calculation of Option Pool Needed Pre-Funding takes the Option Pool Needed amount and grosses it up based on the dilution from the financing round. </t>
  </si>
  <si>
    <t xml:space="preserve">Remenber, the new investors want the startup to experience the ownership dilution of the new round PRIOR to their investment, but they will tell you the size of option pool needed POST their investment. </t>
  </si>
  <si>
    <t>Additional Option Pool Needed Pre-Close Calculation (Dilution to Current Stockholders)</t>
  </si>
  <si>
    <t>The Additional Option Pool Needed Pre-Close Calculation shows the amount of additional options that will be needed after the existing, ungranted option pool is taken into account.</t>
  </si>
  <si>
    <t>This number is the effective dilution that existing stockholders (existing investors, employees, founders) will take due to the option pool size increase.</t>
  </si>
  <si>
    <t>Founders can use the Option Pool Needed Pre-Funding</t>
  </si>
  <si>
    <r>
      <t xml:space="preserve">The percentages in "Option Pool Needed" section are </t>
    </r>
    <r>
      <rPr>
        <b/>
        <sz val="10"/>
        <color rgb="FF000000"/>
        <rFont val="Arial"/>
        <family val="2"/>
      </rPr>
      <t>POST</t>
    </r>
    <r>
      <rPr>
        <sz val="10"/>
        <color rgb="FF000000"/>
        <rFont val="Arial"/>
        <family val="2"/>
      </rPr>
      <t xml:space="preserve"> fundraise numbers. </t>
    </r>
    <r>
      <rPr>
        <b/>
        <sz val="10"/>
        <color rgb="FF000000"/>
        <rFont val="Arial"/>
        <family val="2"/>
      </rPr>
      <t xml:space="preserve">These are typically the numbers that VCs use to negotiate the option pool with founders. </t>
    </r>
  </si>
  <si>
    <t xml:space="preserve">If the Option Pool Needed number is too high, take a critical look at your hiring plans and the amount of options assigned to new hires. </t>
  </si>
  <si>
    <t>New vs Top Off</t>
  </si>
  <si>
    <t>New</t>
  </si>
  <si>
    <t>Top Off</t>
  </si>
  <si>
    <t>- New vs Top Off (This is optional, but will help you know if an existing employee is getting additional shares.)</t>
  </si>
  <si>
    <t xml:space="preserve">For topped off employees, select "top off" in column J (this is optional, but will help keep the table organized). </t>
  </si>
  <si>
    <t>Effective Valuation</t>
  </si>
  <si>
    <t>&lt;-- From the Fund Raising Inputs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</si>
</sst>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 #,##0.0_);_(* \(#,##0.0\);_(* &quot;-&quot;?_);_(@_)"/>
    <numFmt numFmtId="165" formatCode="_(* #,##0_);_(* \(#,##0\);_(* &quot;-&quot;??_);_(@_)"/>
    <numFmt numFmtId="166" formatCode="[$-409]mmm\-yy;@"/>
    <numFmt numFmtId="167" formatCode="_(&quot;$&quot;* #,##0_);_(&quot;$&quot;* \(#,##0\);_(&quot;$&quot;* &quot;-&quot;??_);_(@_)"/>
    <numFmt numFmtId="168" formatCode="0.00%;\(0.00%\);&quot;&quot;"/>
    <numFmt numFmtId="169" formatCode="[$-409]d\-mmm\-yy;@"/>
  </numFmts>
  <fonts count="19" x14ac:knownFonts="1">
    <font>
      <sz val="10"/>
      <color rgb="FF000000"/>
      <name val="Arial"/>
    </font>
    <font>
      <sz val="12"/>
      <color theme="1"/>
      <name val="Calibri"/>
      <family val="2"/>
      <scheme val="minor"/>
    </font>
    <font>
      <sz val="10"/>
      <color theme="0"/>
      <name val="Calibri"/>
      <family val="2"/>
    </font>
    <font>
      <sz val="10"/>
      <color rgb="FF000000"/>
      <name val="Arial"/>
      <family val="2"/>
    </font>
    <font>
      <b/>
      <sz val="27.95"/>
      <color rgb="FF4791CE"/>
      <name val="Lato"/>
      <family val="2"/>
    </font>
    <font>
      <b/>
      <sz val="27.95"/>
      <color theme="0"/>
      <name val="Lato"/>
      <family val="2"/>
    </font>
    <font>
      <sz val="10"/>
      <color theme="1"/>
      <name val="Calibri"/>
      <family val="2"/>
    </font>
    <font>
      <b/>
      <sz val="24"/>
      <color theme="1"/>
      <name val="Calibri"/>
      <family val="2"/>
    </font>
    <font>
      <b/>
      <sz val="10"/>
      <color theme="1"/>
      <name val="Calibri"/>
      <family val="2"/>
    </font>
    <font>
      <b/>
      <sz val="10"/>
      <name val="Calibri"/>
      <family val="2"/>
    </font>
    <font>
      <i/>
      <sz val="10"/>
      <color theme="1"/>
      <name val="Calibri"/>
      <family val="2"/>
    </font>
    <font>
      <b/>
      <u/>
      <sz val="10"/>
      <color theme="1"/>
      <name val="Calibri"/>
      <family val="2"/>
    </font>
    <font>
      <b/>
      <i/>
      <sz val="10"/>
      <color theme="1"/>
      <name val="Calibri"/>
      <family val="2"/>
    </font>
    <font>
      <b/>
      <sz val="14"/>
      <color theme="1"/>
      <name val="Calibri"/>
      <family val="2"/>
    </font>
    <font>
      <sz val="10"/>
      <name val="Calibri"/>
      <family val="2"/>
    </font>
    <font>
      <sz val="11"/>
      <color rgb="FF000000"/>
      <name val="Calibri"/>
      <family val="2"/>
    </font>
    <font>
      <i/>
      <sz val="10"/>
      <color theme="0"/>
      <name val="Calibri"/>
      <family val="2"/>
    </font>
    <font>
      <sz val="8"/>
      <name val="Arial"/>
      <family val="2"/>
    </font>
    <font>
      <b/>
      <sz val="10"/>
      <color rgb="FF000000"/>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4791CE"/>
        <bgColor indexed="64"/>
      </patternFill>
    </fill>
    <fill>
      <patternFill patternType="solid">
        <fgColor theme="7" tint="0.79998168889431442"/>
        <bgColor indexed="64"/>
      </patternFill>
    </fill>
    <fill>
      <patternFill patternType="solid">
        <fgColor theme="0"/>
        <bgColor auto="1"/>
      </patternFill>
    </fill>
    <fill>
      <patternFill patternType="solid">
        <fgColor indexed="65"/>
        <bgColor auto="1"/>
      </patternFill>
    </fill>
  </fills>
  <borders count="12">
    <border>
      <left/>
      <right/>
      <top/>
      <bottom/>
      <diagonal/>
    </border>
    <border>
      <left/>
      <right/>
      <top/>
      <bottom style="medium">
        <color indexed="64"/>
      </bottom>
      <diagonal/>
    </border>
    <border>
      <left/>
      <right style="thin">
        <color auto="1"/>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44" fontId="3" fillId="0" borderId="0" applyFont="0" applyFill="0" applyBorder="0" applyAlignment="0" applyProtection="0"/>
    <xf numFmtId="9" fontId="3"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15" fillId="0" borderId="0"/>
  </cellStyleXfs>
  <cellXfs count="111">
    <xf numFmtId="0" fontId="0" fillId="0" borderId="0" xfId="0"/>
    <xf numFmtId="0" fontId="2" fillId="2" borderId="0" xfId="3" applyFont="1" applyFill="1" applyAlignment="1">
      <alignment vertical="center"/>
    </xf>
    <xf numFmtId="0" fontId="2" fillId="3" borderId="0" xfId="3" applyFont="1" applyFill="1" applyAlignment="1">
      <alignment vertical="center"/>
    </xf>
    <xf numFmtId="0" fontId="4" fillId="3" borderId="0" xfId="4" applyFont="1" applyFill="1"/>
    <xf numFmtId="0" fontId="5" fillId="3" borderId="0" xfId="4" applyFont="1" applyFill="1"/>
    <xf numFmtId="164" fontId="2" fillId="0" borderId="0" xfId="3" applyNumberFormat="1" applyFont="1" applyAlignment="1">
      <alignment vertical="center"/>
    </xf>
    <xf numFmtId="0" fontId="2" fillId="0" borderId="0" xfId="3" applyFont="1" applyAlignment="1">
      <alignment vertical="center"/>
    </xf>
    <xf numFmtId="0" fontId="0" fillId="2" borderId="0" xfId="0" applyFill="1"/>
    <xf numFmtId="0" fontId="2" fillId="4" borderId="0" xfId="3" applyFont="1" applyFill="1" applyAlignment="1">
      <alignment vertical="center"/>
    </xf>
    <xf numFmtId="0" fontId="6" fillId="2" borderId="0" xfId="3" applyFont="1" applyFill="1" applyAlignment="1">
      <alignment vertical="center"/>
    </xf>
    <xf numFmtId="0" fontId="6" fillId="0" borderId="0" xfId="3" applyFont="1" applyAlignment="1">
      <alignment vertical="center"/>
    </xf>
    <xf numFmtId="0" fontId="7" fillId="0" borderId="0" xfId="3" applyFont="1" applyAlignment="1">
      <alignment vertical="center"/>
    </xf>
    <xf numFmtId="9" fontId="6" fillId="0" borderId="0" xfId="3" applyNumberFormat="1" applyFont="1" applyAlignment="1">
      <alignment vertical="center"/>
    </xf>
    <xf numFmtId="165" fontId="6" fillId="0" borderId="0" xfId="5" applyNumberFormat="1" applyFont="1" applyAlignment="1">
      <alignment vertical="center"/>
    </xf>
    <xf numFmtId="0" fontId="6" fillId="3" borderId="0" xfId="3" applyFont="1" applyFill="1" applyAlignment="1">
      <alignment vertical="center"/>
    </xf>
    <xf numFmtId="0" fontId="6" fillId="3" borderId="1" xfId="3" applyFont="1" applyFill="1" applyBorder="1" applyAlignment="1">
      <alignment vertical="center"/>
    </xf>
    <xf numFmtId="0" fontId="8" fillId="3" borderId="0" xfId="3" quotePrefix="1" applyFont="1" applyFill="1" applyAlignment="1">
      <alignment horizontal="center" vertical="center"/>
    </xf>
    <xf numFmtId="0" fontId="8" fillId="2" borderId="0" xfId="3" applyFont="1" applyFill="1" applyAlignment="1">
      <alignment horizontal="center" vertical="center"/>
    </xf>
    <xf numFmtId="0" fontId="8" fillId="0" borderId="0" xfId="3" applyFont="1" applyAlignment="1">
      <alignment horizontal="center" vertical="center"/>
    </xf>
    <xf numFmtId="166" fontId="8" fillId="0" borderId="0" xfId="3" applyNumberFormat="1" applyFont="1" applyAlignment="1">
      <alignment horizontal="center" vertical="center"/>
    </xf>
    <xf numFmtId="0" fontId="10" fillId="2" borderId="0" xfId="3" applyFont="1" applyFill="1" applyAlignment="1">
      <alignment vertical="center"/>
    </xf>
    <xf numFmtId="0" fontId="10" fillId="2" borderId="0" xfId="3" applyFont="1" applyFill="1"/>
    <xf numFmtId="0" fontId="10" fillId="0" borderId="0" xfId="3" applyFont="1"/>
    <xf numFmtId="0" fontId="10" fillId="0" borderId="2" xfId="3" applyFont="1" applyBorder="1"/>
    <xf numFmtId="0" fontId="10" fillId="0" borderId="0" xfId="3" applyFont="1" applyAlignment="1">
      <alignment vertical="center"/>
    </xf>
    <xf numFmtId="0" fontId="6" fillId="2" borderId="0" xfId="3" applyFont="1" applyFill="1"/>
    <xf numFmtId="0" fontId="11" fillId="2" borderId="0" xfId="3" applyFont="1" applyFill="1" applyAlignment="1">
      <alignment vertical="center"/>
    </xf>
    <xf numFmtId="0" fontId="6" fillId="0" borderId="0" xfId="3" applyFont="1"/>
    <xf numFmtId="0" fontId="6" fillId="0" borderId="2" xfId="3" applyFont="1" applyBorder="1"/>
    <xf numFmtId="0" fontId="8" fillId="2" borderId="0" xfId="3" applyFont="1" applyFill="1" applyAlignment="1">
      <alignment vertical="center"/>
    </xf>
    <xf numFmtId="0" fontId="12" fillId="2" borderId="0" xfId="3" applyFont="1" applyFill="1" applyAlignment="1">
      <alignment horizontal="right" vertical="center"/>
    </xf>
    <xf numFmtId="167" fontId="8" fillId="2" borderId="0" xfId="1" applyNumberFormat="1" applyFont="1" applyFill="1" applyAlignment="1">
      <alignment horizontal="center" vertical="center"/>
    </xf>
    <xf numFmtId="165" fontId="6" fillId="2" borderId="0" xfId="5" applyNumberFormat="1" applyFont="1" applyFill="1" applyAlignment="1">
      <alignment horizontal="center" vertical="center"/>
    </xf>
    <xf numFmtId="167" fontId="8" fillId="2" borderId="0" xfId="1" applyNumberFormat="1" applyFont="1" applyFill="1" applyAlignment="1">
      <alignment vertical="center"/>
    </xf>
    <xf numFmtId="167" fontId="8" fillId="0" borderId="0" xfId="1" applyNumberFormat="1" applyFont="1" applyFill="1" applyAlignment="1">
      <alignment horizontal="center" vertical="center"/>
    </xf>
    <xf numFmtId="167" fontId="8" fillId="0" borderId="0" xfId="1" applyNumberFormat="1" applyFont="1" applyAlignment="1">
      <alignment horizontal="center" vertical="center"/>
    </xf>
    <xf numFmtId="167" fontId="8" fillId="0" borderId="2" xfId="1" applyNumberFormat="1" applyFont="1" applyBorder="1" applyAlignment="1">
      <alignment horizontal="center" vertical="center"/>
    </xf>
    <xf numFmtId="0" fontId="8" fillId="0" borderId="0" xfId="3" applyFont="1" applyAlignment="1">
      <alignment vertical="center"/>
    </xf>
    <xf numFmtId="0" fontId="10" fillId="3" borderId="0" xfId="3" applyFont="1" applyFill="1" applyAlignment="1">
      <alignment vertical="center"/>
    </xf>
    <xf numFmtId="0" fontId="13" fillId="0" borderId="0" xfId="3" applyFont="1" applyAlignment="1">
      <alignment vertical="center"/>
    </xf>
    <xf numFmtId="0" fontId="8" fillId="3" borderId="0" xfId="3" applyFont="1" applyFill="1" applyAlignment="1">
      <alignment horizontal="center"/>
    </xf>
    <xf numFmtId="0" fontId="8" fillId="3" borderId="0" xfId="3" applyFont="1" applyFill="1" applyAlignment="1">
      <alignment horizontal="left"/>
    </xf>
    <xf numFmtId="165" fontId="6" fillId="0" borderId="0" xfId="3" applyNumberFormat="1" applyFont="1"/>
    <xf numFmtId="165" fontId="6" fillId="2" borderId="0" xfId="3" applyNumberFormat="1" applyFont="1" applyFill="1" applyAlignment="1">
      <alignment vertical="center"/>
    </xf>
    <xf numFmtId="3" fontId="14" fillId="3" borderId="0" xfId="3" applyNumberFormat="1" applyFont="1" applyFill="1" applyAlignment="1">
      <alignment horizontal="left" vertical="center" indent="1"/>
    </xf>
    <xf numFmtId="3" fontId="14" fillId="3" borderId="0" xfId="3" applyNumberFormat="1" applyFont="1" applyFill="1" applyAlignment="1">
      <alignment horizontal="left" vertical="center"/>
    </xf>
    <xf numFmtId="10" fontId="6" fillId="2" borderId="0" xfId="2" applyNumberFormat="1" applyFont="1" applyFill="1" applyAlignment="1">
      <alignment horizontal="center" vertical="center"/>
    </xf>
    <xf numFmtId="10" fontId="6" fillId="0" borderId="0" xfId="2" applyNumberFormat="1" applyFont="1" applyAlignment="1">
      <alignment horizontal="center" vertical="center"/>
    </xf>
    <xf numFmtId="168" fontId="14" fillId="0" borderId="0" xfId="2" applyNumberFormat="1" applyFont="1" applyFill="1" applyAlignment="1">
      <alignment horizontal="center" vertical="center"/>
    </xf>
    <xf numFmtId="168" fontId="14" fillId="0" borderId="2" xfId="2" applyNumberFormat="1" applyFont="1" applyFill="1" applyBorder="1" applyAlignment="1">
      <alignment horizontal="center" vertical="center"/>
    </xf>
    <xf numFmtId="3" fontId="2" fillId="3" borderId="0" xfId="3" applyNumberFormat="1" applyFont="1" applyFill="1" applyAlignment="1">
      <alignment horizontal="left" vertical="center" indent="1"/>
    </xf>
    <xf numFmtId="0" fontId="10" fillId="3" borderId="0" xfId="3" applyFont="1" applyFill="1" applyAlignment="1">
      <alignment horizontal="right" vertical="center"/>
    </xf>
    <xf numFmtId="10" fontId="8" fillId="2" borderId="3" xfId="2" applyNumberFormat="1" applyFont="1" applyFill="1" applyBorder="1" applyAlignment="1">
      <alignment horizontal="center" vertical="center"/>
    </xf>
    <xf numFmtId="10" fontId="8" fillId="0" borderId="3" xfId="2" applyNumberFormat="1" applyFont="1" applyBorder="1" applyAlignment="1">
      <alignment horizontal="center" vertical="center"/>
    </xf>
    <xf numFmtId="168" fontId="8" fillId="0" borderId="3" xfId="2" applyNumberFormat="1" applyFont="1" applyFill="1" applyBorder="1" applyAlignment="1">
      <alignment horizontal="center" vertical="center"/>
    </xf>
    <xf numFmtId="168" fontId="8" fillId="0" borderId="3" xfId="2" applyNumberFormat="1" applyFont="1" applyBorder="1" applyAlignment="1">
      <alignment horizontal="center" vertical="center"/>
    </xf>
    <xf numFmtId="168" fontId="8" fillId="0" borderId="4" xfId="2" applyNumberFormat="1" applyFont="1" applyBorder="1" applyAlignment="1">
      <alignment horizontal="center" vertical="center"/>
    </xf>
    <xf numFmtId="0" fontId="16" fillId="0" borderId="0" xfId="3" applyFont="1" applyAlignment="1">
      <alignment vertical="center"/>
    </xf>
    <xf numFmtId="3" fontId="10" fillId="0" borderId="0" xfId="3" applyNumberFormat="1" applyFont="1" applyAlignment="1">
      <alignment horizontal="center" vertical="center"/>
    </xf>
    <xf numFmtId="165" fontId="10" fillId="0" borderId="0" xfId="5" applyNumberFormat="1" applyFont="1" applyFill="1" applyAlignment="1">
      <alignment horizontal="center" vertical="center"/>
    </xf>
    <xf numFmtId="165" fontId="10" fillId="0" borderId="2" xfId="5" applyNumberFormat="1" applyFont="1" applyFill="1" applyBorder="1" applyAlignment="1">
      <alignment horizontal="center" vertical="center"/>
    </xf>
    <xf numFmtId="165" fontId="10" fillId="0" borderId="0" xfId="5" applyNumberFormat="1" applyFont="1" applyAlignment="1">
      <alignment horizontal="center" vertical="center"/>
    </xf>
    <xf numFmtId="165" fontId="10" fillId="0" borderId="2" xfId="5" applyNumberFormat="1" applyFont="1" applyBorder="1" applyAlignment="1">
      <alignment horizontal="center" vertical="center"/>
    </xf>
    <xf numFmtId="169" fontId="14" fillId="5" borderId="0" xfId="1" applyNumberFormat="1" applyFont="1" applyFill="1" applyAlignment="1">
      <alignment vertical="center"/>
    </xf>
    <xf numFmtId="3" fontId="14" fillId="5" borderId="0" xfId="3" applyNumberFormat="1" applyFont="1" applyFill="1" applyAlignment="1">
      <alignment horizontal="left" vertical="center"/>
    </xf>
    <xf numFmtId="167" fontId="14" fillId="5" borderId="0" xfId="1" applyNumberFormat="1" applyFont="1" applyFill="1" applyAlignment="1">
      <alignment vertical="center"/>
    </xf>
    <xf numFmtId="165" fontId="14" fillId="5" borderId="0" xfId="6" applyNumberFormat="1" applyFont="1" applyFill="1" applyAlignment="1">
      <alignment horizontal="left" vertical="center"/>
    </xf>
    <xf numFmtId="10" fontId="14" fillId="5" borderId="0" xfId="2" applyNumberFormat="1" applyFont="1" applyFill="1" applyAlignment="1">
      <alignment horizontal="left" vertical="center"/>
    </xf>
    <xf numFmtId="166" fontId="8" fillId="0" borderId="2" xfId="3" applyNumberFormat="1" applyFont="1" applyBorder="1" applyAlignment="1">
      <alignment horizontal="center" vertical="center"/>
    </xf>
    <xf numFmtId="168" fontId="8" fillId="0" borderId="4" xfId="2" applyNumberFormat="1" applyFont="1" applyFill="1" applyBorder="1" applyAlignment="1">
      <alignment horizontal="center" vertical="center"/>
    </xf>
    <xf numFmtId="0" fontId="9" fillId="0" borderId="0" xfId="3" applyFont="1" applyAlignment="1">
      <alignment horizontal="center" vertical="center"/>
    </xf>
    <xf numFmtId="10" fontId="14" fillId="5" borderId="0" xfId="2" applyNumberFormat="1" applyFont="1" applyFill="1" applyAlignment="1">
      <alignment horizontal="right" vertical="center"/>
    </xf>
    <xf numFmtId="166" fontId="8" fillId="5" borderId="0" xfId="3" applyNumberFormat="1" applyFont="1" applyFill="1" applyAlignment="1">
      <alignment horizontal="center" vertical="center"/>
    </xf>
    <xf numFmtId="10" fontId="6" fillId="3" borderId="0" xfId="2" applyNumberFormat="1" applyFont="1" applyFill="1" applyAlignment="1">
      <alignment horizontal="right" vertical="center"/>
    </xf>
    <xf numFmtId="10" fontId="6" fillId="3" borderId="0" xfId="3" applyNumberFormat="1" applyFont="1" applyFill="1" applyAlignment="1">
      <alignment vertical="center"/>
    </xf>
    <xf numFmtId="0" fontId="0" fillId="5" borderId="0" xfId="0" applyFill="1"/>
    <xf numFmtId="0" fontId="3" fillId="5" borderId="0" xfId="0" applyFont="1" applyFill="1"/>
    <xf numFmtId="0" fontId="3" fillId="0" borderId="0" xfId="0" applyFont="1"/>
    <xf numFmtId="0" fontId="6" fillId="6" borderId="0" xfId="3" applyFont="1" applyFill="1" applyAlignment="1">
      <alignment vertical="center"/>
    </xf>
    <xf numFmtId="10" fontId="6" fillId="6" borderId="0" xfId="3" applyNumberFormat="1" applyFont="1" applyFill="1" applyAlignment="1">
      <alignment vertical="center"/>
    </xf>
    <xf numFmtId="0" fontId="0" fillId="7" borderId="0" xfId="0" applyFill="1"/>
    <xf numFmtId="0" fontId="6" fillId="6" borderId="0" xfId="3" quotePrefix="1" applyFont="1" applyFill="1" applyAlignment="1">
      <alignment horizontal="left" vertical="center" indent="1"/>
    </xf>
    <xf numFmtId="10" fontId="6" fillId="7" borderId="0" xfId="3" applyNumberFormat="1" applyFont="1" applyFill="1" applyAlignment="1">
      <alignment vertical="center"/>
    </xf>
    <xf numFmtId="0" fontId="6" fillId="6" borderId="0" xfId="3" quotePrefix="1" applyFont="1" applyFill="1" applyAlignment="1">
      <alignment vertical="center"/>
    </xf>
    <xf numFmtId="0" fontId="8" fillId="6" borderId="0" xfId="3" applyFont="1" applyFill="1" applyAlignment="1">
      <alignment vertical="center"/>
    </xf>
    <xf numFmtId="0" fontId="3" fillId="7" borderId="0" xfId="0" applyFont="1" applyFill="1"/>
    <xf numFmtId="0" fontId="13" fillId="0" borderId="5" xfId="3" applyFont="1" applyBorder="1" applyAlignment="1">
      <alignment vertical="center"/>
    </xf>
    <xf numFmtId="0" fontId="6" fillId="6" borderId="6" xfId="3" applyFont="1" applyFill="1" applyBorder="1" applyAlignment="1">
      <alignment vertical="center"/>
    </xf>
    <xf numFmtId="10" fontId="6" fillId="6" borderId="6" xfId="3" applyNumberFormat="1" applyFont="1" applyFill="1" applyBorder="1" applyAlignment="1">
      <alignment vertical="center"/>
    </xf>
    <xf numFmtId="0" fontId="0" fillId="7" borderId="6" xfId="0" applyFill="1" applyBorder="1"/>
    <xf numFmtId="0" fontId="0" fillId="7" borderId="7" xfId="0" applyFill="1" applyBorder="1"/>
    <xf numFmtId="0" fontId="6" fillId="6" borderId="8" xfId="3" quotePrefix="1" applyFont="1" applyFill="1" applyBorder="1" applyAlignment="1">
      <alignment horizontal="left" vertical="center" indent="1"/>
    </xf>
    <xf numFmtId="0" fontId="8" fillId="7" borderId="0" xfId="3" applyFont="1" applyFill="1" applyAlignment="1">
      <alignment vertical="center"/>
    </xf>
    <xf numFmtId="0" fontId="0" fillId="7" borderId="2" xfId="0" applyFill="1" applyBorder="1"/>
    <xf numFmtId="0" fontId="6" fillId="6" borderId="9" xfId="3" quotePrefix="1" applyFont="1" applyFill="1" applyBorder="1" applyAlignment="1">
      <alignment horizontal="left" vertical="center" indent="1"/>
    </xf>
    <xf numFmtId="0" fontId="6" fillId="6" borderId="10" xfId="3" applyFont="1" applyFill="1" applyBorder="1" applyAlignment="1">
      <alignment vertical="center"/>
    </xf>
    <xf numFmtId="10" fontId="6" fillId="6" borderId="10" xfId="3" applyNumberFormat="1" applyFont="1" applyFill="1" applyBorder="1" applyAlignment="1">
      <alignment vertical="center"/>
    </xf>
    <xf numFmtId="0" fontId="0" fillId="7" borderId="10" xfId="0" applyFill="1" applyBorder="1"/>
    <xf numFmtId="0" fontId="0" fillId="7" borderId="11" xfId="0" applyFill="1" applyBorder="1"/>
    <xf numFmtId="0" fontId="3" fillId="7" borderId="0" xfId="0" quotePrefix="1" applyFont="1" applyFill="1"/>
    <xf numFmtId="0" fontId="18" fillId="7" borderId="0" xfId="0" applyFont="1" applyFill="1"/>
    <xf numFmtId="0" fontId="18" fillId="0" borderId="0" xfId="0" applyFont="1"/>
    <xf numFmtId="0" fontId="3" fillId="0" borderId="0" xfId="0" quotePrefix="1" applyFont="1"/>
    <xf numFmtId="0" fontId="10" fillId="6" borderId="0" xfId="3" applyFont="1" applyFill="1" applyAlignment="1">
      <alignment vertical="center"/>
    </xf>
    <xf numFmtId="0" fontId="8" fillId="3" borderId="0" xfId="3" applyFont="1" applyFill="1" applyAlignment="1">
      <alignment horizontal="right"/>
    </xf>
    <xf numFmtId="167" fontId="6" fillId="7" borderId="0" xfId="1" applyNumberFormat="1" applyFont="1" applyFill="1" applyAlignment="1">
      <alignment vertical="center"/>
    </xf>
    <xf numFmtId="0" fontId="6" fillId="6" borderId="0" xfId="3" quotePrefix="1" applyFont="1" applyFill="1" applyAlignment="1">
      <alignment horizontal="left" vertical="center" wrapText="1" indent="1"/>
    </xf>
    <xf numFmtId="0" fontId="9" fillId="0" borderId="0" xfId="3" applyFont="1" applyAlignment="1">
      <alignment horizontal="center" vertical="center"/>
    </xf>
    <xf numFmtId="0" fontId="6" fillId="3" borderId="0" xfId="3" applyFont="1" applyFill="1" applyAlignment="1">
      <alignment vertical="center" wrapText="1"/>
    </xf>
    <xf numFmtId="0" fontId="0" fillId="0" borderId="0" xfId="0" applyAlignment="1">
      <alignment vertical="center" wrapText="1"/>
    </xf>
    <xf numFmtId="0" fontId="9" fillId="0" borderId="1" xfId="3" applyFont="1" applyBorder="1" applyAlignment="1">
      <alignment horizontal="center" vertical="center"/>
    </xf>
  </cellXfs>
  <cellStyles count="7">
    <cellStyle name="Comma 3 2" xfId="5" xr:uid="{43FF7A3B-EE31-4415-A532-987D7FB35EC7}"/>
    <cellStyle name="Currency" xfId="1" builtinId="4"/>
    <cellStyle name="Normal" xfId="0" builtinId="0"/>
    <cellStyle name="Normal 10 2" xfId="6" xr:uid="{759F7E47-8869-4278-BB85-3BB1EE77BBEC}"/>
    <cellStyle name="Normal 12" xfId="4" xr:uid="{10F2E4C8-EFB8-42F4-808F-8C7514462963}"/>
    <cellStyle name="Normal 2" xfId="3" xr:uid="{90D35F01-AF90-41E7-AD91-23CE41819CD2}"/>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116418</xdr:colOff>
      <xdr:row>0</xdr:row>
      <xdr:rowOff>89428</xdr:rowOff>
    </xdr:from>
    <xdr:ext cx="443176" cy="511838"/>
    <xdr:pic>
      <xdr:nvPicPr>
        <xdr:cNvPr id="2" name="Picture 1">
          <a:extLst>
            <a:ext uri="{FF2B5EF4-FFF2-40B4-BE49-F238E27FC236}">
              <a16:creationId xmlns:a16="http://schemas.microsoft.com/office/drawing/2014/main" id="{28179B52-8903-0546-AE4C-A76B669F4C36}"/>
            </a:ext>
          </a:extLst>
        </xdr:cNvPr>
        <xdr:cNvPicPr>
          <a:picLocks noChangeAspect="1"/>
        </xdr:cNvPicPr>
      </xdr:nvPicPr>
      <xdr:blipFill rotWithShape="1">
        <a:blip xmlns:r="http://schemas.openxmlformats.org/officeDocument/2006/relationships" r:embed="rId1"/>
        <a:srcRect l="17897" t="12080" r="18121" b="12752"/>
        <a:stretch/>
      </xdr:blipFill>
      <xdr:spPr>
        <a:xfrm>
          <a:off x="713318" y="89428"/>
          <a:ext cx="443176" cy="511838"/>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116418</xdr:colOff>
      <xdr:row>0</xdr:row>
      <xdr:rowOff>89428</xdr:rowOff>
    </xdr:from>
    <xdr:ext cx="443176" cy="511838"/>
    <xdr:pic>
      <xdr:nvPicPr>
        <xdr:cNvPr id="2" name="Picture 1">
          <a:extLst>
            <a:ext uri="{FF2B5EF4-FFF2-40B4-BE49-F238E27FC236}">
              <a16:creationId xmlns:a16="http://schemas.microsoft.com/office/drawing/2014/main" id="{6AFCBBCA-EAF6-294E-ACAB-8869F011EF38}"/>
            </a:ext>
          </a:extLst>
        </xdr:cNvPr>
        <xdr:cNvPicPr>
          <a:picLocks noChangeAspect="1"/>
        </xdr:cNvPicPr>
      </xdr:nvPicPr>
      <xdr:blipFill rotWithShape="1">
        <a:blip xmlns:r="http://schemas.openxmlformats.org/officeDocument/2006/relationships" r:embed="rId1"/>
        <a:srcRect l="17897" t="12080" r="18121" b="12752"/>
        <a:stretch/>
      </xdr:blipFill>
      <xdr:spPr>
        <a:xfrm>
          <a:off x="713318" y="89428"/>
          <a:ext cx="443176" cy="51183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4</xdr:col>
      <xdr:colOff>116418</xdr:colOff>
      <xdr:row>0</xdr:row>
      <xdr:rowOff>89428</xdr:rowOff>
    </xdr:from>
    <xdr:ext cx="443176" cy="511838"/>
    <xdr:pic>
      <xdr:nvPicPr>
        <xdr:cNvPr id="2" name="Picture 1">
          <a:extLst>
            <a:ext uri="{FF2B5EF4-FFF2-40B4-BE49-F238E27FC236}">
              <a16:creationId xmlns:a16="http://schemas.microsoft.com/office/drawing/2014/main" id="{F6C22D98-055C-40EA-85EC-8ACD9EC3C67A}"/>
            </a:ext>
          </a:extLst>
        </xdr:cNvPr>
        <xdr:cNvPicPr>
          <a:picLocks noChangeAspect="1"/>
        </xdr:cNvPicPr>
      </xdr:nvPicPr>
      <xdr:blipFill rotWithShape="1">
        <a:blip xmlns:r="http://schemas.openxmlformats.org/officeDocument/2006/relationships" r:embed="rId1"/>
        <a:srcRect l="17897" t="12080" r="18121" b="12752"/>
        <a:stretch/>
      </xdr:blipFill>
      <xdr:spPr>
        <a:xfrm>
          <a:off x="678393" y="94190"/>
          <a:ext cx="443176" cy="511838"/>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36A5D-9074-C945-AE44-361C69013558}">
  <dimension ref="B1:AE69"/>
  <sheetViews>
    <sheetView showGridLines="0" tabSelected="1" workbookViewId="0">
      <selection activeCell="F22" sqref="F22"/>
    </sheetView>
  </sheetViews>
  <sheetFormatPr baseColWidth="10" defaultRowHeight="13" x14ac:dyDescent="0.15"/>
  <sheetData>
    <row r="1" spans="2:31" s="2" customFormat="1" ht="33.75" customHeight="1" x14ac:dyDescent="0.35">
      <c r="B1" s="3"/>
      <c r="C1" s="4"/>
      <c r="D1" s="4"/>
      <c r="E1" s="4"/>
      <c r="F1" s="4"/>
      <c r="G1" s="4"/>
      <c r="I1" s="5"/>
      <c r="J1" s="6"/>
      <c r="K1" s="6"/>
    </row>
    <row r="2" spans="2:31" s="2" customFormat="1" ht="14" x14ac:dyDescent="0.15">
      <c r="I2" s="6"/>
      <c r="J2" s="6"/>
      <c r="K2" s="6"/>
    </row>
    <row r="3" spans="2:31" s="2" customFormat="1" ht="9" customHeight="1" x14ac:dyDescent="0.15">
      <c r="I3" s="6"/>
      <c r="J3" s="6"/>
      <c r="K3" s="6"/>
    </row>
    <row r="4" spans="2:31" s="8" customFormat="1" ht="9" customHeight="1" x14ac:dyDescent="0.15"/>
    <row r="5" spans="2:31" s="10" customFormat="1" ht="30.75" customHeight="1" x14ac:dyDescent="0.15">
      <c r="B5" s="11" t="s">
        <v>15</v>
      </c>
      <c r="AC5" s="12"/>
      <c r="AE5" s="13"/>
    </row>
    <row r="7" spans="2:31" ht="19" x14ac:dyDescent="0.15">
      <c r="B7" s="39" t="s">
        <v>74</v>
      </c>
    </row>
    <row r="8" spans="2:31" x14ac:dyDescent="0.15">
      <c r="B8" s="77" t="s">
        <v>71</v>
      </c>
    </row>
    <row r="10" spans="2:31" x14ac:dyDescent="0.15">
      <c r="B10" s="85" t="s">
        <v>75</v>
      </c>
    </row>
    <row r="11" spans="2:31" x14ac:dyDescent="0.15">
      <c r="B11" s="99" t="s">
        <v>73</v>
      </c>
    </row>
    <row r="12" spans="2:31" x14ac:dyDescent="0.15">
      <c r="B12" s="99" t="s">
        <v>72</v>
      </c>
    </row>
    <row r="14" spans="2:31" x14ac:dyDescent="0.15">
      <c r="B14" s="85" t="s">
        <v>76</v>
      </c>
    </row>
    <row r="15" spans="2:31" x14ac:dyDescent="0.15">
      <c r="B15" s="85" t="s">
        <v>65</v>
      </c>
    </row>
    <row r="17" spans="2:2" x14ac:dyDescent="0.15">
      <c r="B17" s="85" t="s">
        <v>60</v>
      </c>
    </row>
    <row r="18" spans="2:2" x14ac:dyDescent="0.15">
      <c r="B18" s="85" t="s">
        <v>61</v>
      </c>
    </row>
    <row r="20" spans="2:2" x14ac:dyDescent="0.15">
      <c r="B20" s="85" t="s">
        <v>62</v>
      </c>
    </row>
    <row r="21" spans="2:2" x14ac:dyDescent="0.15">
      <c r="B21" s="85" t="s">
        <v>63</v>
      </c>
    </row>
    <row r="22" spans="2:2" x14ac:dyDescent="0.15">
      <c r="B22" s="85" t="s">
        <v>64</v>
      </c>
    </row>
    <row r="23" spans="2:2" x14ac:dyDescent="0.15">
      <c r="B23" s="80"/>
    </row>
    <row r="24" spans="2:2" x14ac:dyDescent="0.15">
      <c r="B24" s="85" t="s">
        <v>58</v>
      </c>
    </row>
    <row r="25" spans="2:2" x14ac:dyDescent="0.15">
      <c r="B25" s="85" t="s">
        <v>59</v>
      </c>
    </row>
    <row r="26" spans="2:2" x14ac:dyDescent="0.15">
      <c r="B26" s="85"/>
    </row>
    <row r="27" spans="2:2" x14ac:dyDescent="0.15">
      <c r="B27" s="85" t="s">
        <v>107</v>
      </c>
    </row>
    <row r="29" spans="2:2" ht="19" x14ac:dyDescent="0.15">
      <c r="B29" s="39" t="s">
        <v>77</v>
      </c>
    </row>
    <row r="30" spans="2:2" x14ac:dyDescent="0.15">
      <c r="B30" s="100" t="s">
        <v>79</v>
      </c>
    </row>
    <row r="31" spans="2:2" x14ac:dyDescent="0.15">
      <c r="B31" s="85" t="s">
        <v>78</v>
      </c>
    </row>
    <row r="32" spans="2:2" x14ac:dyDescent="0.15">
      <c r="B32" s="77" t="s">
        <v>80</v>
      </c>
    </row>
    <row r="33" spans="2:2" x14ac:dyDescent="0.15">
      <c r="B33" s="85" t="s">
        <v>98</v>
      </c>
    </row>
    <row r="36" spans="2:2" x14ac:dyDescent="0.15">
      <c r="B36" s="101" t="s">
        <v>81</v>
      </c>
    </row>
    <row r="37" spans="2:2" x14ac:dyDescent="0.15">
      <c r="B37" s="77" t="s">
        <v>82</v>
      </c>
    </row>
    <row r="38" spans="2:2" x14ac:dyDescent="0.15">
      <c r="B38" s="77" t="s">
        <v>96</v>
      </c>
    </row>
    <row r="39" spans="2:2" x14ac:dyDescent="0.15">
      <c r="B39" s="77" t="s">
        <v>95</v>
      </c>
    </row>
    <row r="40" spans="2:2" x14ac:dyDescent="0.15">
      <c r="B40" s="77" t="s">
        <v>114</v>
      </c>
    </row>
    <row r="41" spans="2:2" x14ac:dyDescent="0.15">
      <c r="B41" s="77" t="s">
        <v>97</v>
      </c>
    </row>
    <row r="42" spans="2:2" x14ac:dyDescent="0.15">
      <c r="B42" s="77" t="s">
        <v>83</v>
      </c>
    </row>
    <row r="44" spans="2:2" x14ac:dyDescent="0.15">
      <c r="B44" s="77" t="s">
        <v>85</v>
      </c>
    </row>
    <row r="45" spans="2:2" x14ac:dyDescent="0.15">
      <c r="B45" s="102" t="s">
        <v>87</v>
      </c>
    </row>
    <row r="46" spans="2:2" x14ac:dyDescent="0.15">
      <c r="B46" s="102" t="s">
        <v>88</v>
      </c>
    </row>
    <row r="47" spans="2:2" x14ac:dyDescent="0.15">
      <c r="B47" s="102" t="s">
        <v>89</v>
      </c>
    </row>
    <row r="49" spans="2:2" x14ac:dyDescent="0.15">
      <c r="B49" s="77" t="s">
        <v>86</v>
      </c>
    </row>
    <row r="50" spans="2:2" x14ac:dyDescent="0.15">
      <c r="B50" s="102" t="s">
        <v>90</v>
      </c>
    </row>
    <row r="51" spans="2:2" x14ac:dyDescent="0.15">
      <c r="B51" s="102" t="s">
        <v>99</v>
      </c>
    </row>
    <row r="52" spans="2:2" x14ac:dyDescent="0.15">
      <c r="B52" s="102" t="s">
        <v>113</v>
      </c>
    </row>
    <row r="54" spans="2:2" x14ac:dyDescent="0.15">
      <c r="B54" s="101" t="s">
        <v>91</v>
      </c>
    </row>
    <row r="55" spans="2:2" x14ac:dyDescent="0.15">
      <c r="B55" s="77" t="s">
        <v>92</v>
      </c>
    </row>
    <row r="56" spans="2:2" x14ac:dyDescent="0.15">
      <c r="B56" s="77" t="s">
        <v>108</v>
      </c>
    </row>
    <row r="57" spans="2:2" x14ac:dyDescent="0.15">
      <c r="B57" s="77" t="s">
        <v>109</v>
      </c>
    </row>
    <row r="59" spans="2:2" x14ac:dyDescent="0.15">
      <c r="B59" s="77" t="s">
        <v>93</v>
      </c>
    </row>
    <row r="60" spans="2:2" x14ac:dyDescent="0.15">
      <c r="B60" s="77" t="s">
        <v>94</v>
      </c>
    </row>
    <row r="61" spans="2:2" x14ac:dyDescent="0.15">
      <c r="B61" s="77" t="s">
        <v>100</v>
      </c>
    </row>
    <row r="63" spans="2:2" x14ac:dyDescent="0.15">
      <c r="B63" s="77" t="s">
        <v>101</v>
      </c>
    </row>
    <row r="65" spans="2:2" x14ac:dyDescent="0.15">
      <c r="B65" s="77" t="s">
        <v>102</v>
      </c>
    </row>
    <row r="66" spans="2:2" x14ac:dyDescent="0.15">
      <c r="B66" s="77" t="s">
        <v>103</v>
      </c>
    </row>
    <row r="68" spans="2:2" x14ac:dyDescent="0.15">
      <c r="B68" s="77" t="s">
        <v>105</v>
      </c>
    </row>
    <row r="69" spans="2:2" x14ac:dyDescent="0.15">
      <c r="B69" s="77" t="s">
        <v>106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A99BB-554D-C14B-B1D7-A250E6120832}">
  <sheetPr>
    <tabColor theme="1"/>
  </sheetPr>
  <dimension ref="B4:J21"/>
  <sheetViews>
    <sheetView showGridLines="0" workbookViewId="0">
      <selection activeCell="D26" sqref="D26"/>
    </sheetView>
  </sheetViews>
  <sheetFormatPr baseColWidth="10" defaultRowHeight="13" x14ac:dyDescent="0.15"/>
  <cols>
    <col min="1" max="1" width="10.83203125" style="80"/>
    <col min="2" max="2" width="16" style="80" customWidth="1"/>
    <col min="3" max="3" width="10.83203125" style="80"/>
    <col min="4" max="4" width="14.6640625" style="80" bestFit="1" customWidth="1"/>
    <col min="5" max="16384" width="10.83203125" style="80"/>
  </cols>
  <sheetData>
    <row r="4" spans="2:10" x14ac:dyDescent="0.15">
      <c r="B4" s="85" t="s">
        <v>69</v>
      </c>
    </row>
    <row r="5" spans="2:10" ht="19" x14ac:dyDescent="0.15">
      <c r="B5" s="86" t="s">
        <v>50</v>
      </c>
      <c r="C5" s="87"/>
      <c r="D5" s="88"/>
      <c r="E5" s="87"/>
      <c r="F5" s="87"/>
      <c r="G5" s="87"/>
      <c r="H5" s="89"/>
      <c r="I5" s="89"/>
      <c r="J5" s="90"/>
    </row>
    <row r="6" spans="2:10" ht="14" x14ac:dyDescent="0.15">
      <c r="B6" s="91" t="s">
        <v>51</v>
      </c>
      <c r="C6" s="78"/>
      <c r="D6" s="82">
        <f>'Hiring Inputs'!AJ86</f>
        <v>8.450000000000002E-2</v>
      </c>
      <c r="E6" s="78" t="str">
        <f>"&lt;-- Looks out 18 month to "&amp;TEXT('Hiring Inputs'!AJ17,"mmm-yy")</f>
        <v>&lt;-- Looks out 18 month to Jul-23</v>
      </c>
      <c r="F6" s="78"/>
      <c r="G6" s="92"/>
      <c r="H6" s="85"/>
      <c r="J6" s="93"/>
    </row>
    <row r="7" spans="2:10" ht="14" x14ac:dyDescent="0.15">
      <c r="B7" s="94" t="s">
        <v>52</v>
      </c>
      <c r="C7" s="95"/>
      <c r="D7" s="96">
        <f>'Hiring Inputs'!AP86</f>
        <v>9.1000000000000025E-2</v>
      </c>
      <c r="E7" s="95" t="str">
        <f>"&lt;-- Looks out 18 month to "&amp;TEXT('Hiring Inputs'!AP17,"mmm-yy")</f>
        <v>&lt;-- Looks out 18 month to Jan-24</v>
      </c>
      <c r="F7" s="95"/>
      <c r="G7" s="95"/>
      <c r="H7" s="97"/>
      <c r="I7" s="97"/>
      <c r="J7" s="98"/>
    </row>
    <row r="8" spans="2:10" ht="14" x14ac:dyDescent="0.15">
      <c r="B8" s="103" t="str">
        <f>IF(D12&lt;='Fund Raising Inputs'!$D$11,"Existing Ungranted Option Pool Already Big Enough","")</f>
        <v/>
      </c>
      <c r="C8" s="78"/>
      <c r="D8" s="79"/>
      <c r="E8" s="78"/>
      <c r="F8" s="78"/>
      <c r="G8" s="78"/>
    </row>
    <row r="10" spans="2:10" ht="19" x14ac:dyDescent="0.15">
      <c r="B10" s="39" t="s">
        <v>66</v>
      </c>
      <c r="C10" s="78"/>
      <c r="D10" s="79"/>
      <c r="E10" s="78"/>
      <c r="F10" s="78"/>
      <c r="G10" s="78"/>
    </row>
    <row r="11" spans="2:10" ht="14" x14ac:dyDescent="0.15">
      <c r="B11" s="81" t="s">
        <v>51</v>
      </c>
      <c r="C11" s="78"/>
      <c r="D11" s="82">
        <f>D6/(1-('Fund Raising Inputs'!$D$8/('Fund Raising Inputs'!$D$8+'Fund Raising Inputs'!$D$9)))</f>
        <v>0.10562500000000002</v>
      </c>
      <c r="E11" s="78" t="s">
        <v>67</v>
      </c>
      <c r="F11" s="78"/>
      <c r="G11" s="78"/>
    </row>
    <row r="12" spans="2:10" ht="14" x14ac:dyDescent="0.15">
      <c r="B12" s="81" t="s">
        <v>52</v>
      </c>
      <c r="C12" s="78"/>
      <c r="D12" s="79">
        <f>D7/(1-('Fund Raising Inputs'!$D$8/('Fund Raising Inputs'!$D$8+'Fund Raising Inputs'!$D$9)))</f>
        <v>0.11375000000000003</v>
      </c>
      <c r="E12" s="78" t="s">
        <v>67</v>
      </c>
      <c r="F12" s="78"/>
      <c r="G12" s="78"/>
    </row>
    <row r="13" spans="2:10" ht="14" x14ac:dyDescent="0.15">
      <c r="B13" s="78"/>
      <c r="C13" s="78"/>
      <c r="D13" s="79"/>
      <c r="E13" s="78"/>
      <c r="F13" s="78"/>
      <c r="G13" s="78"/>
    </row>
    <row r="14" spans="2:10" ht="19" x14ac:dyDescent="0.15">
      <c r="B14" s="39" t="s">
        <v>104</v>
      </c>
      <c r="C14" s="78"/>
      <c r="D14" s="79"/>
      <c r="E14" s="78"/>
      <c r="F14" s="78"/>
      <c r="G14" s="78"/>
    </row>
    <row r="15" spans="2:10" ht="14" x14ac:dyDescent="0.15">
      <c r="B15" s="81" t="s">
        <v>51</v>
      </c>
      <c r="C15" s="78"/>
      <c r="D15" s="79">
        <f>MAX((D11-'Fund Raising Inputs'!$D$11),0)</f>
        <v>4.3125000000000024E-2</v>
      </c>
      <c r="E15" s="83" t="s">
        <v>68</v>
      </c>
      <c r="F15" s="78"/>
      <c r="G15" s="78"/>
    </row>
    <row r="16" spans="2:10" ht="14" x14ac:dyDescent="0.15">
      <c r="B16" s="81" t="s">
        <v>52</v>
      </c>
      <c r="C16" s="78"/>
      <c r="D16" s="79">
        <f>MAX((D12-'Fund Raising Inputs'!$D$11),0)</f>
        <v>5.1250000000000032E-2</v>
      </c>
      <c r="E16" s="83" t="s">
        <v>68</v>
      </c>
      <c r="F16" s="78"/>
      <c r="G16" s="78"/>
    </row>
    <row r="17" spans="2:7" ht="14" x14ac:dyDescent="0.15">
      <c r="B17" s="84"/>
      <c r="C17" s="84"/>
      <c r="D17" s="84"/>
      <c r="E17" s="84"/>
      <c r="F17" s="84"/>
      <c r="G17" s="84"/>
    </row>
    <row r="18" spans="2:7" ht="19" x14ac:dyDescent="0.15">
      <c r="B18" s="39" t="s">
        <v>115</v>
      </c>
      <c r="C18" s="78"/>
      <c r="D18" s="79"/>
      <c r="E18" s="78"/>
      <c r="F18" s="84"/>
      <c r="G18" s="84"/>
    </row>
    <row r="19" spans="2:7" ht="14" x14ac:dyDescent="0.15">
      <c r="B19" s="81" t="s">
        <v>44</v>
      </c>
      <c r="C19" s="78"/>
      <c r="D19" s="105">
        <f>'Fund Raising Inputs'!D9</f>
        <v>40000000</v>
      </c>
      <c r="E19" s="83" t="s">
        <v>116</v>
      </c>
      <c r="F19" s="84"/>
      <c r="G19" s="84"/>
    </row>
    <row r="20" spans="2:7" ht="45" x14ac:dyDescent="0.15">
      <c r="B20" s="106" t="str">
        <f>"Effective Valuation at 18 Months Options of "&amp;TEXT(D6,"00.00%")</f>
        <v>Effective Valuation at 18 Months Options of 08.45%</v>
      </c>
      <c r="C20" s="78"/>
      <c r="D20" s="105">
        <f>D19*(1-D15)</f>
        <v>38275000</v>
      </c>
      <c r="E20" s="83" t="s">
        <v>116</v>
      </c>
      <c r="F20" s="84"/>
      <c r="G20" s="84"/>
    </row>
    <row r="21" spans="2:7" ht="45" x14ac:dyDescent="0.15">
      <c r="B21" s="106" t="str">
        <f>"Effective Valuation at 18 Months Options of "&amp;TEXT(D7,"00.00%")</f>
        <v>Effective Valuation at 18 Months Options of 09.10%</v>
      </c>
      <c r="C21" s="78"/>
      <c r="D21" s="105">
        <f>D19*(1-D16)</f>
        <v>37950000</v>
      </c>
      <c r="E21" s="83" t="s">
        <v>116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C8593-AE21-2841-82A8-46BFC31A8695}">
  <sheetPr>
    <tabColor theme="7" tint="0.79998168889431442"/>
  </sheetPr>
  <dimension ref="B1:AW14"/>
  <sheetViews>
    <sheetView showGridLines="0" workbookViewId="0">
      <selection activeCell="E34" sqref="E34"/>
    </sheetView>
  </sheetViews>
  <sheetFormatPr baseColWidth="10" defaultRowHeight="13" x14ac:dyDescent="0.15"/>
  <cols>
    <col min="3" max="3" width="7.83203125" customWidth="1"/>
  </cols>
  <sheetData>
    <row r="1" spans="2:49" s="2" customFormat="1" ht="33.75" customHeight="1" x14ac:dyDescent="0.35">
      <c r="B1" s="3"/>
      <c r="C1" s="4"/>
      <c r="D1" s="4"/>
      <c r="E1" s="4"/>
      <c r="F1" s="4"/>
      <c r="G1" s="4"/>
      <c r="I1" s="5"/>
      <c r="J1" s="6"/>
      <c r="K1" s="6"/>
    </row>
    <row r="2" spans="2:49" s="2" customFormat="1" ht="14" x14ac:dyDescent="0.15">
      <c r="I2" s="6"/>
      <c r="J2" s="6"/>
      <c r="K2" s="6"/>
    </row>
    <row r="3" spans="2:49" s="2" customFormat="1" ht="9" customHeight="1" x14ac:dyDescent="0.15">
      <c r="I3" s="6"/>
      <c r="J3" s="6"/>
      <c r="K3" s="6"/>
    </row>
    <row r="4" spans="2:49" s="8" customFormat="1" ht="9" customHeight="1" x14ac:dyDescent="0.15"/>
    <row r="5" spans="2:49" s="10" customFormat="1" ht="30.75" customHeight="1" x14ac:dyDescent="0.15">
      <c r="B5" s="11" t="s">
        <v>15</v>
      </c>
      <c r="AC5" s="12"/>
      <c r="AE5" s="13"/>
    </row>
    <row r="6" spans="2:49" s="10" customFormat="1" ht="14" x14ac:dyDescent="0.15">
      <c r="B6" s="14"/>
      <c r="C6" s="14"/>
      <c r="D6" s="14"/>
      <c r="E6" s="14"/>
      <c r="F6" s="14"/>
      <c r="G6" s="14"/>
      <c r="H6" s="14"/>
      <c r="I6" s="107"/>
      <c r="J6" s="107"/>
      <c r="K6" s="107"/>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row>
    <row r="7" spans="2:49" s="10" customFormat="1" ht="19" x14ac:dyDescent="0.15">
      <c r="B7" s="39" t="s">
        <v>42</v>
      </c>
      <c r="C7" s="14"/>
      <c r="D7" s="14"/>
      <c r="E7" s="14"/>
      <c r="F7" s="14"/>
      <c r="J7" s="14"/>
      <c r="K7" s="14"/>
      <c r="L7" s="70"/>
      <c r="M7" s="70"/>
      <c r="N7" s="70"/>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row>
    <row r="8" spans="2:49" s="10" customFormat="1" ht="14" x14ac:dyDescent="0.15">
      <c r="B8" s="14" t="s">
        <v>43</v>
      </c>
      <c r="C8" s="14"/>
      <c r="D8" s="65">
        <v>10000000</v>
      </c>
      <c r="E8" s="14"/>
      <c r="F8" s="14"/>
      <c r="J8" s="14"/>
      <c r="K8" s="14"/>
      <c r="L8" s="70"/>
      <c r="M8" s="70"/>
      <c r="N8" s="70"/>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row>
    <row r="9" spans="2:49" s="10" customFormat="1" ht="14" x14ac:dyDescent="0.15">
      <c r="B9" s="14" t="s">
        <v>44</v>
      </c>
      <c r="C9" s="14"/>
      <c r="D9" s="65">
        <v>40000000</v>
      </c>
      <c r="E9" s="14"/>
      <c r="F9" s="14"/>
      <c r="J9" s="14"/>
      <c r="K9" s="14"/>
      <c r="L9" s="70"/>
      <c r="M9" s="70"/>
      <c r="N9" s="70"/>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row>
    <row r="10" spans="2:49" s="10" customFormat="1" ht="14" x14ac:dyDescent="0.15">
      <c r="B10" s="14" t="s">
        <v>48</v>
      </c>
      <c r="C10" s="14"/>
      <c r="D10" s="72">
        <v>44562</v>
      </c>
      <c r="E10" s="14" t="s">
        <v>70</v>
      </c>
      <c r="F10" s="14"/>
      <c r="J10" s="14"/>
      <c r="K10" s="14"/>
      <c r="L10" s="70"/>
      <c r="M10" s="70"/>
      <c r="N10" s="70"/>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row>
    <row r="11" spans="2:49" s="10" customFormat="1" ht="28" customHeight="1" x14ac:dyDescent="0.15">
      <c r="B11" s="108" t="s">
        <v>40</v>
      </c>
      <c r="C11" s="109"/>
      <c r="D11" s="71">
        <v>6.25E-2</v>
      </c>
      <c r="E11" s="14" t="s">
        <v>41</v>
      </c>
      <c r="F11" s="14"/>
      <c r="J11" s="14"/>
      <c r="K11" s="14"/>
      <c r="L11" s="70"/>
      <c r="M11" s="70"/>
      <c r="N11" s="70"/>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row>
    <row r="12" spans="2:49" s="10" customFormat="1" ht="14" x14ac:dyDescent="0.15">
      <c r="F12" s="14"/>
      <c r="J12" s="14"/>
      <c r="K12" s="14"/>
      <c r="L12" s="70"/>
      <c r="M12" s="70"/>
      <c r="N12" s="70"/>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row>
    <row r="13" spans="2:49" s="10" customFormat="1" ht="14" x14ac:dyDescent="0.15">
      <c r="E13" s="14"/>
      <c r="F13" s="14"/>
      <c r="G13" s="73"/>
      <c r="H13" s="14"/>
      <c r="I13" s="14"/>
      <c r="J13" s="14"/>
      <c r="K13" s="14"/>
      <c r="L13" s="70"/>
      <c r="M13" s="70"/>
      <c r="N13" s="70"/>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row>
    <row r="14" spans="2:49" s="10" customFormat="1" ht="14" x14ac:dyDescent="0.15">
      <c r="E14" s="14"/>
      <c r="F14" s="14"/>
      <c r="G14" s="74"/>
      <c r="H14" s="14"/>
      <c r="I14" s="14"/>
      <c r="J14" s="14"/>
      <c r="K14" s="14"/>
      <c r="L14" s="70"/>
      <c r="M14" s="70"/>
      <c r="N14" s="70"/>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row>
  </sheetData>
  <mergeCells count="2">
    <mergeCell ref="I6:K6"/>
    <mergeCell ref="B11:C1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85217-B46D-4B83-A9F0-F94F3483F587}">
  <sheetPr>
    <tabColor theme="7" tint="0.79998168889431442"/>
  </sheetPr>
  <dimension ref="A1:BD87"/>
  <sheetViews>
    <sheetView showGridLines="0" zoomScaleNormal="100" zoomScalePageLayoutView="108" workbookViewId="0">
      <pane xSplit="15" ySplit="20" topLeftCell="P23" activePane="bottomRight" state="frozen"/>
      <selection pane="topRight" activeCell="W1" sqref="W1"/>
      <selection pane="bottomLeft" activeCell="A14" sqref="A14"/>
      <selection pane="bottomRight" activeCell="I26" sqref="I26"/>
    </sheetView>
  </sheetViews>
  <sheetFormatPr baseColWidth="10" defaultColWidth="10.83203125" defaultRowHeight="14" outlineLevelRow="1" outlineLevelCol="1" x14ac:dyDescent="0.15"/>
  <cols>
    <col min="1" max="2" width="3" style="10" customWidth="1" outlineLevel="1"/>
    <col min="3" max="3" width="5.6640625" style="10" customWidth="1" outlineLevel="1"/>
    <col min="4" max="4" width="7.83203125" style="14" customWidth="1"/>
    <col min="5" max="5" width="24.5" style="10" bestFit="1" customWidth="1"/>
    <col min="6" max="10" width="10.83203125" style="14" customWidth="1"/>
    <col min="11" max="11" width="13.1640625" style="14" customWidth="1"/>
    <col min="12" max="12" width="13.1640625" style="14" hidden="1" customWidth="1" outlineLevel="1"/>
    <col min="13" max="15" width="12.83203125" style="10" hidden="1" customWidth="1" outlineLevel="1"/>
    <col min="16" max="16" width="1.1640625" style="10" customWidth="1" collapsed="1"/>
    <col min="17" max="17" width="1.6640625" style="14" customWidth="1" outlineLevel="1"/>
    <col min="18" max="29" width="11.6640625" style="14" customWidth="1" outlineLevel="1"/>
    <col min="30" max="53" width="11.6640625" style="14" customWidth="1"/>
    <col min="54" max="16384" width="10.83203125" style="10"/>
  </cols>
  <sheetData>
    <row r="1" spans="1:53" s="2" customFormat="1" ht="33.75" customHeight="1" x14ac:dyDescent="0.35">
      <c r="A1" s="1"/>
      <c r="B1" s="1"/>
      <c r="C1" s="1"/>
      <c r="E1" s="3"/>
      <c r="F1" s="4"/>
      <c r="G1" s="4"/>
      <c r="H1" s="4"/>
      <c r="I1" s="4"/>
      <c r="J1" s="4"/>
      <c r="K1" s="4"/>
      <c r="M1" s="5"/>
      <c r="N1" s="6"/>
      <c r="O1" s="6"/>
    </row>
    <row r="2" spans="1:53" s="2" customFormat="1" x14ac:dyDescent="0.15">
      <c r="A2" s="7"/>
      <c r="B2" s="9"/>
      <c r="C2" s="1"/>
      <c r="M2" s="6"/>
      <c r="N2" s="6"/>
      <c r="O2" s="6"/>
    </row>
    <row r="3" spans="1:53" s="2" customFormat="1" ht="9" customHeight="1" x14ac:dyDescent="0.15">
      <c r="A3" s="7"/>
      <c r="B3" s="9"/>
      <c r="C3" s="1"/>
      <c r="M3" s="6"/>
      <c r="N3" s="6"/>
      <c r="O3" s="6"/>
    </row>
    <row r="4" spans="1:53" s="8" customFormat="1" ht="9" customHeight="1" x14ac:dyDescent="0.15">
      <c r="A4" s="7"/>
      <c r="B4" s="9"/>
      <c r="C4" s="1"/>
    </row>
    <row r="5" spans="1:53" ht="30.75" customHeight="1" x14ac:dyDescent="0.15">
      <c r="A5" s="7"/>
      <c r="B5" s="9"/>
      <c r="C5" s="9"/>
      <c r="D5" s="10"/>
      <c r="E5" s="11" t="s">
        <v>15</v>
      </c>
      <c r="F5" s="10"/>
      <c r="G5" s="10"/>
      <c r="H5" s="10"/>
      <c r="I5" s="10"/>
      <c r="J5" s="10"/>
      <c r="K5" s="10"/>
      <c r="L5" s="10"/>
      <c r="Q5" s="10"/>
      <c r="R5" s="10"/>
      <c r="S5" s="10"/>
      <c r="T5" s="10"/>
      <c r="U5" s="10"/>
      <c r="V5" s="10"/>
      <c r="W5" s="10"/>
      <c r="X5" s="10"/>
      <c r="Y5" s="10"/>
      <c r="Z5" s="10"/>
      <c r="AA5" s="10"/>
      <c r="AB5" s="10"/>
      <c r="AC5" s="10"/>
      <c r="AD5" s="10"/>
      <c r="AE5" s="10"/>
      <c r="AF5" s="10"/>
      <c r="AG5" s="12"/>
      <c r="AH5" s="10"/>
      <c r="AI5" s="13"/>
      <c r="AJ5" s="10"/>
      <c r="AK5" s="10"/>
      <c r="AL5" s="10"/>
      <c r="AM5" s="10"/>
      <c r="AN5" s="10"/>
      <c r="AO5" s="10"/>
      <c r="AP5" s="10"/>
      <c r="AQ5" s="10"/>
      <c r="AR5" s="10"/>
      <c r="AS5" s="10"/>
      <c r="AT5" s="10"/>
      <c r="AU5" s="10"/>
      <c r="AV5" s="10"/>
      <c r="AW5" s="10"/>
      <c r="AX5" s="10"/>
      <c r="AY5" s="10"/>
      <c r="AZ5" s="10"/>
      <c r="BA5" s="10"/>
    </row>
    <row r="6" spans="1:53" x14ac:dyDescent="0.15">
      <c r="A6" s="7"/>
      <c r="B6" s="9"/>
      <c r="C6" s="9"/>
      <c r="D6" s="10"/>
      <c r="E6" s="14"/>
      <c r="M6" s="107"/>
      <c r="N6" s="107"/>
      <c r="O6" s="107"/>
      <c r="P6" s="14"/>
    </row>
    <row r="7" spans="1:53" ht="19" x14ac:dyDescent="0.15">
      <c r="A7" s="7"/>
      <c r="B7" s="9"/>
      <c r="C7" s="9" t="s">
        <v>111</v>
      </c>
      <c r="D7" s="10"/>
      <c r="E7" s="39" t="s">
        <v>53</v>
      </c>
      <c r="F7" s="14" t="s">
        <v>54</v>
      </c>
      <c r="M7" s="70"/>
      <c r="N7" s="70"/>
      <c r="O7" s="70"/>
      <c r="P7" s="14"/>
    </row>
    <row r="8" spans="1:53" x14ac:dyDescent="0.15">
      <c r="A8" s="7"/>
      <c r="B8" s="9"/>
      <c r="C8" s="9" t="s">
        <v>112</v>
      </c>
      <c r="D8" s="10"/>
      <c r="E8" s="75" t="s">
        <v>0</v>
      </c>
      <c r="M8" s="70"/>
      <c r="N8" s="70"/>
      <c r="O8" s="70"/>
      <c r="P8" s="14"/>
    </row>
    <row r="9" spans="1:53" ht="15.75" customHeight="1" thickBot="1" x14ac:dyDescent="0.2">
      <c r="A9" s="7"/>
      <c r="B9" s="9"/>
      <c r="C9" s="9"/>
      <c r="D9" s="10"/>
      <c r="E9" s="75" t="s">
        <v>1</v>
      </c>
      <c r="L9" s="15"/>
      <c r="M9" s="110" t="s">
        <v>7</v>
      </c>
      <c r="N9" s="110"/>
      <c r="O9" s="110"/>
    </row>
    <row r="10" spans="1:53" s="37" customFormat="1" ht="15.75" customHeight="1" x14ac:dyDescent="0.15">
      <c r="A10" s="7"/>
      <c r="B10" s="9"/>
      <c r="C10" s="9"/>
      <c r="D10" s="10"/>
      <c r="E10" s="75" t="s">
        <v>2</v>
      </c>
      <c r="F10" s="14"/>
      <c r="G10" s="16"/>
      <c r="H10" s="16"/>
      <c r="I10" s="16"/>
      <c r="J10" s="16"/>
      <c r="K10" s="16"/>
      <c r="L10" s="17" t="s">
        <v>36</v>
      </c>
      <c r="M10" s="18" t="s">
        <v>37</v>
      </c>
      <c r="N10" s="18" t="s">
        <v>38</v>
      </c>
      <c r="O10" s="18" t="s">
        <v>39</v>
      </c>
      <c r="P10" s="10"/>
      <c r="Q10" s="19"/>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row>
    <row r="11" spans="1:53" s="37" customFormat="1" ht="15.75" customHeight="1" x14ac:dyDescent="0.15">
      <c r="A11" s="7"/>
      <c r="B11" s="9"/>
      <c r="C11" s="9"/>
      <c r="D11" s="10"/>
      <c r="E11" s="75" t="s">
        <v>3</v>
      </c>
      <c r="F11" s="14"/>
      <c r="G11" s="16"/>
      <c r="H11" s="16"/>
      <c r="I11" s="16"/>
      <c r="J11" s="16"/>
      <c r="K11" s="16"/>
      <c r="L11" s="17"/>
      <c r="M11" s="18"/>
      <c r="N11" s="18"/>
      <c r="O11" s="18"/>
      <c r="P11" s="10"/>
      <c r="Q11" s="19"/>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row>
    <row r="12" spans="1:53" s="37" customFormat="1" ht="15.75" customHeight="1" x14ac:dyDescent="0.15">
      <c r="A12" s="7"/>
      <c r="B12" s="9"/>
      <c r="C12" s="9"/>
      <c r="D12" s="10"/>
      <c r="E12" s="75" t="s">
        <v>5</v>
      </c>
      <c r="F12" s="14"/>
      <c r="G12" s="16"/>
      <c r="H12" s="16"/>
      <c r="I12" s="16"/>
      <c r="J12" s="16"/>
      <c r="K12" s="16"/>
      <c r="L12" s="17"/>
      <c r="M12" s="18"/>
      <c r="N12" s="18"/>
      <c r="O12" s="18"/>
      <c r="P12" s="10"/>
      <c r="Q12" s="19"/>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row>
    <row r="13" spans="1:53" s="37" customFormat="1" ht="15.75" customHeight="1" x14ac:dyDescent="0.15">
      <c r="A13" s="7"/>
      <c r="B13" s="9"/>
      <c r="C13" s="9"/>
      <c r="D13" s="10"/>
      <c r="E13" s="75" t="s">
        <v>6</v>
      </c>
      <c r="F13" s="14"/>
      <c r="G13" s="16"/>
      <c r="H13" s="16"/>
      <c r="I13" s="16"/>
      <c r="J13" s="16"/>
      <c r="K13" s="16"/>
      <c r="L13" s="17"/>
      <c r="M13" s="18"/>
      <c r="N13" s="18"/>
      <c r="O13" s="18"/>
      <c r="P13" s="10"/>
      <c r="Q13" s="19"/>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row>
    <row r="14" spans="1:53" s="37" customFormat="1" ht="15.75" customHeight="1" x14ac:dyDescent="0.15">
      <c r="A14" s="7"/>
      <c r="B14" s="9"/>
      <c r="C14" s="9"/>
      <c r="D14" s="10"/>
      <c r="E14" s="76" t="s">
        <v>55</v>
      </c>
      <c r="F14" s="14"/>
      <c r="G14" s="16"/>
      <c r="H14" s="16"/>
      <c r="I14" s="16"/>
      <c r="J14" s="16"/>
      <c r="K14" s="16"/>
      <c r="L14" s="17"/>
      <c r="M14" s="18"/>
      <c r="N14" s="18"/>
      <c r="O14" s="18"/>
      <c r="P14" s="10"/>
      <c r="Q14" s="19"/>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row>
    <row r="15" spans="1:53" s="37" customFormat="1" ht="15.75" customHeight="1" x14ac:dyDescent="0.15">
      <c r="A15" s="7"/>
      <c r="B15" s="9"/>
      <c r="C15" s="9"/>
      <c r="D15" s="10"/>
      <c r="E15" s="76" t="s">
        <v>56</v>
      </c>
      <c r="F15" s="14"/>
      <c r="G15" s="16"/>
      <c r="H15" s="16"/>
      <c r="I15" s="16"/>
      <c r="J15" s="16"/>
      <c r="K15" s="16"/>
      <c r="L15" s="17"/>
      <c r="M15" s="18"/>
      <c r="N15" s="18"/>
      <c r="O15" s="18"/>
      <c r="P15" s="10"/>
      <c r="Q15" s="19"/>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row>
    <row r="16" spans="1:53" s="37" customFormat="1" ht="15.75" customHeight="1" x14ac:dyDescent="0.15">
      <c r="A16" s="7"/>
      <c r="B16" s="9"/>
      <c r="C16" s="9"/>
      <c r="D16" s="10"/>
      <c r="E16" s="76" t="s">
        <v>57</v>
      </c>
      <c r="F16" s="14"/>
      <c r="G16" s="16"/>
      <c r="H16" s="16"/>
      <c r="I16" s="16"/>
      <c r="J16" s="16"/>
      <c r="K16" s="16"/>
      <c r="L16" s="17"/>
      <c r="M16" s="18"/>
      <c r="N16" s="18"/>
      <c r="O16" s="18"/>
      <c r="P16" s="10"/>
      <c r="Q16" s="19"/>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row>
    <row r="17" spans="1:56" ht="15.75" customHeight="1" x14ac:dyDescent="0.15">
      <c r="A17" s="7"/>
      <c r="B17" s="9"/>
      <c r="C17" s="9"/>
      <c r="D17" s="10"/>
      <c r="E17" s="14"/>
      <c r="F17" s="16"/>
      <c r="G17" s="16"/>
      <c r="H17" s="16"/>
      <c r="I17" s="16"/>
      <c r="J17" s="16"/>
      <c r="K17" s="16"/>
      <c r="L17" s="17"/>
      <c r="M17" s="18"/>
      <c r="N17" s="18"/>
      <c r="O17" s="18"/>
      <c r="Q17" s="19"/>
      <c r="R17" s="19">
        <f>'Fund Raising Inputs'!D10</f>
        <v>44562</v>
      </c>
      <c r="S17" s="19">
        <f>EDATE(R17,1)</f>
        <v>44593</v>
      </c>
      <c r="T17" s="19">
        <f t="shared" ref="T17:BA17" si="0">EDATE(S17,1)</f>
        <v>44621</v>
      </c>
      <c r="U17" s="19">
        <f t="shared" si="0"/>
        <v>44652</v>
      </c>
      <c r="V17" s="19">
        <f t="shared" si="0"/>
        <v>44682</v>
      </c>
      <c r="W17" s="19">
        <f t="shared" si="0"/>
        <v>44713</v>
      </c>
      <c r="X17" s="19">
        <f t="shared" si="0"/>
        <v>44743</v>
      </c>
      <c r="Y17" s="19">
        <f t="shared" si="0"/>
        <v>44774</v>
      </c>
      <c r="Z17" s="19">
        <f t="shared" si="0"/>
        <v>44805</v>
      </c>
      <c r="AA17" s="19">
        <f t="shared" si="0"/>
        <v>44835</v>
      </c>
      <c r="AB17" s="19">
        <f t="shared" si="0"/>
        <v>44866</v>
      </c>
      <c r="AC17" s="68">
        <f t="shared" si="0"/>
        <v>44896</v>
      </c>
      <c r="AD17" s="19">
        <f t="shared" si="0"/>
        <v>44927</v>
      </c>
      <c r="AE17" s="19">
        <f t="shared" si="0"/>
        <v>44958</v>
      </c>
      <c r="AF17" s="19">
        <f t="shared" si="0"/>
        <v>44986</v>
      </c>
      <c r="AG17" s="19">
        <f t="shared" si="0"/>
        <v>45017</v>
      </c>
      <c r="AH17" s="19">
        <f t="shared" si="0"/>
        <v>45047</v>
      </c>
      <c r="AI17" s="19">
        <f t="shared" si="0"/>
        <v>45078</v>
      </c>
      <c r="AJ17" s="19">
        <f t="shared" si="0"/>
        <v>45108</v>
      </c>
      <c r="AK17" s="19">
        <f t="shared" si="0"/>
        <v>45139</v>
      </c>
      <c r="AL17" s="19">
        <f t="shared" si="0"/>
        <v>45170</v>
      </c>
      <c r="AM17" s="19">
        <f t="shared" si="0"/>
        <v>45200</v>
      </c>
      <c r="AN17" s="19">
        <f t="shared" si="0"/>
        <v>45231</v>
      </c>
      <c r="AO17" s="68">
        <f t="shared" si="0"/>
        <v>45261</v>
      </c>
      <c r="AP17" s="19">
        <f t="shared" si="0"/>
        <v>45292</v>
      </c>
      <c r="AQ17" s="19">
        <f t="shared" si="0"/>
        <v>45323</v>
      </c>
      <c r="AR17" s="19">
        <f t="shared" si="0"/>
        <v>45352</v>
      </c>
      <c r="AS17" s="19">
        <f t="shared" si="0"/>
        <v>45383</v>
      </c>
      <c r="AT17" s="19">
        <f t="shared" si="0"/>
        <v>45413</v>
      </c>
      <c r="AU17" s="19">
        <f t="shared" si="0"/>
        <v>45444</v>
      </c>
      <c r="AV17" s="19">
        <f t="shared" si="0"/>
        <v>45474</v>
      </c>
      <c r="AW17" s="19">
        <f t="shared" si="0"/>
        <v>45505</v>
      </c>
      <c r="AX17" s="19">
        <f t="shared" si="0"/>
        <v>45536</v>
      </c>
      <c r="AY17" s="19">
        <f t="shared" si="0"/>
        <v>45566</v>
      </c>
      <c r="AZ17" s="19">
        <f t="shared" si="0"/>
        <v>45597</v>
      </c>
      <c r="BA17" s="68">
        <f t="shared" si="0"/>
        <v>45627</v>
      </c>
      <c r="BB17" s="19"/>
      <c r="BC17" s="19"/>
      <c r="BD17" s="19"/>
    </row>
    <row r="18" spans="1:56" hidden="1" outlineLevel="1" x14ac:dyDescent="0.2">
      <c r="A18" s="9"/>
      <c r="B18" s="9"/>
      <c r="C18" s="9"/>
      <c r="D18" s="9"/>
      <c r="E18" s="26" t="s">
        <v>10</v>
      </c>
      <c r="F18" s="25"/>
      <c r="G18" s="25"/>
      <c r="H18" s="25"/>
      <c r="I18" s="25"/>
      <c r="J18" s="25"/>
      <c r="K18" s="25"/>
      <c r="L18" s="25"/>
      <c r="M18" s="25"/>
      <c r="N18" s="25"/>
      <c r="O18" s="25"/>
      <c r="P18" s="9"/>
      <c r="Q18" s="27"/>
      <c r="R18" s="27" t="s">
        <v>36</v>
      </c>
      <c r="S18" s="27" t="s">
        <v>36</v>
      </c>
      <c r="T18" s="27" t="s">
        <v>36</v>
      </c>
      <c r="U18" s="27" t="s">
        <v>36</v>
      </c>
      <c r="V18" s="27" t="s">
        <v>36</v>
      </c>
      <c r="W18" s="27" t="s">
        <v>36</v>
      </c>
      <c r="X18" s="27" t="s">
        <v>36</v>
      </c>
      <c r="Y18" s="27" t="s">
        <v>36</v>
      </c>
      <c r="Z18" s="27" t="s">
        <v>36</v>
      </c>
      <c r="AA18" s="27" t="s">
        <v>36</v>
      </c>
      <c r="AB18" s="27" t="s">
        <v>36</v>
      </c>
      <c r="AC18" s="28" t="s">
        <v>36</v>
      </c>
      <c r="AD18" s="27" t="s">
        <v>37</v>
      </c>
      <c r="AE18" s="27" t="s">
        <v>37</v>
      </c>
      <c r="AF18" s="27" t="s">
        <v>37</v>
      </c>
      <c r="AG18" s="27" t="s">
        <v>37</v>
      </c>
      <c r="AH18" s="27" t="s">
        <v>37</v>
      </c>
      <c r="AI18" s="27" t="s">
        <v>37</v>
      </c>
      <c r="AJ18" s="27" t="s">
        <v>37</v>
      </c>
      <c r="AK18" s="27" t="s">
        <v>37</v>
      </c>
      <c r="AL18" s="27" t="s">
        <v>37</v>
      </c>
      <c r="AM18" s="27" t="s">
        <v>37</v>
      </c>
      <c r="AN18" s="27" t="s">
        <v>37</v>
      </c>
      <c r="AO18" s="28" t="s">
        <v>37</v>
      </c>
      <c r="AP18" s="27" t="s">
        <v>38</v>
      </c>
      <c r="AQ18" s="27" t="s">
        <v>38</v>
      </c>
      <c r="AR18" s="27" t="s">
        <v>38</v>
      </c>
      <c r="AS18" s="27" t="s">
        <v>38</v>
      </c>
      <c r="AT18" s="27" t="s">
        <v>38</v>
      </c>
      <c r="AU18" s="27" t="s">
        <v>38</v>
      </c>
      <c r="AV18" s="27" t="s">
        <v>38</v>
      </c>
      <c r="AW18" s="27" t="s">
        <v>38</v>
      </c>
      <c r="AX18" s="27" t="s">
        <v>38</v>
      </c>
      <c r="AY18" s="27" t="s">
        <v>38</v>
      </c>
      <c r="AZ18" s="27" t="s">
        <v>38</v>
      </c>
      <c r="BA18" s="28" t="s">
        <v>38</v>
      </c>
    </row>
    <row r="19" spans="1:56" s="37" customFormat="1" hidden="1" outlineLevel="1" x14ac:dyDescent="0.2">
      <c r="A19" s="29"/>
      <c r="B19" s="29"/>
      <c r="C19" s="9"/>
      <c r="D19" s="9"/>
      <c r="E19" s="29" t="s">
        <v>11</v>
      </c>
      <c r="F19" s="30"/>
      <c r="G19" s="30"/>
      <c r="H19" s="30"/>
      <c r="I19" s="30"/>
      <c r="J19" s="30"/>
      <c r="K19" s="30"/>
      <c r="L19" s="31"/>
      <c r="M19" s="32"/>
      <c r="N19" s="31"/>
      <c r="O19" s="31"/>
      <c r="P19" s="33"/>
      <c r="Q19" s="34"/>
      <c r="R19" s="34"/>
      <c r="S19" s="34"/>
      <c r="T19" s="34"/>
      <c r="U19" s="34"/>
      <c r="V19" s="34"/>
      <c r="W19" s="34"/>
      <c r="X19" s="34"/>
      <c r="Y19" s="34"/>
      <c r="Z19" s="34"/>
      <c r="AA19" s="34"/>
      <c r="AB19" s="34"/>
      <c r="AC19" s="28" t="str">
        <f>AC18</f>
        <v>Year1</v>
      </c>
      <c r="AD19" s="34"/>
      <c r="AE19" s="34"/>
      <c r="AF19" s="34"/>
      <c r="AG19" s="34"/>
      <c r="AH19" s="34"/>
      <c r="AI19" s="34"/>
      <c r="AJ19" s="35"/>
      <c r="AK19" s="35"/>
      <c r="AL19" s="35"/>
      <c r="AM19" s="35"/>
      <c r="AN19" s="35"/>
      <c r="AO19" s="36" t="str">
        <f>AO18</f>
        <v>Year2</v>
      </c>
      <c r="AP19" s="35"/>
      <c r="AQ19" s="35"/>
      <c r="AR19" s="35"/>
      <c r="AS19" s="35"/>
      <c r="AT19" s="35"/>
      <c r="AU19" s="35"/>
      <c r="AV19" s="35"/>
      <c r="AW19" s="35"/>
      <c r="AX19" s="35"/>
      <c r="AY19" s="35"/>
      <c r="AZ19" s="35"/>
      <c r="BA19" s="28" t="str">
        <f>BA18</f>
        <v>Year3</v>
      </c>
    </row>
    <row r="20" spans="1:56" s="24" customFormat="1" ht="15.75" hidden="1" customHeight="1" outlineLevel="1" x14ac:dyDescent="0.2">
      <c r="A20" s="20"/>
      <c r="B20" s="20"/>
      <c r="C20" s="20"/>
      <c r="D20" s="20"/>
      <c r="E20" s="20"/>
      <c r="F20" s="20"/>
      <c r="G20" s="20"/>
      <c r="H20" s="20"/>
      <c r="I20" s="20"/>
      <c r="J20" s="20"/>
      <c r="K20" s="20"/>
      <c r="L20" s="21"/>
      <c r="M20" s="21"/>
      <c r="N20" s="21"/>
      <c r="O20" s="21"/>
      <c r="P20" s="20"/>
      <c r="Q20" s="22"/>
      <c r="R20" s="22"/>
      <c r="S20" s="22"/>
      <c r="T20" s="22"/>
      <c r="U20" s="22"/>
      <c r="V20" s="22"/>
      <c r="W20" s="22"/>
      <c r="X20" s="22"/>
      <c r="Y20" s="22"/>
      <c r="Z20" s="22"/>
      <c r="AA20" s="22"/>
      <c r="AB20" s="22"/>
      <c r="AC20" s="23"/>
      <c r="AD20" s="22"/>
      <c r="AE20" s="22"/>
      <c r="AF20" s="22"/>
      <c r="AG20" s="22"/>
      <c r="AH20" s="22"/>
      <c r="AI20" s="22"/>
      <c r="AJ20" s="22"/>
      <c r="AK20" s="22"/>
      <c r="AL20" s="22"/>
      <c r="AM20" s="22"/>
      <c r="AN20" s="22"/>
      <c r="AO20" s="23"/>
      <c r="AP20" s="22"/>
      <c r="AQ20" s="22"/>
      <c r="AR20" s="22"/>
      <c r="AS20" s="22"/>
      <c r="AT20" s="22"/>
      <c r="AU20" s="22"/>
      <c r="AV20" s="22"/>
      <c r="AW20" s="22"/>
      <c r="AX20" s="22"/>
      <c r="AY20" s="22"/>
      <c r="AZ20" s="22"/>
      <c r="BA20" s="23"/>
    </row>
    <row r="21" spans="1:56" s="24" customFormat="1" ht="15.75" customHeight="1" collapsed="1" x14ac:dyDescent="0.2">
      <c r="A21" s="20"/>
      <c r="B21" s="20"/>
      <c r="C21" s="20"/>
      <c r="F21" s="38"/>
      <c r="G21" s="38"/>
      <c r="H21" s="38"/>
      <c r="I21" s="38"/>
      <c r="J21" s="38"/>
      <c r="K21" s="38"/>
      <c r="L21" s="21"/>
      <c r="M21" s="22"/>
      <c r="N21" s="22"/>
      <c r="O21" s="22"/>
      <c r="Q21" s="22"/>
      <c r="R21" s="22"/>
      <c r="S21" s="22"/>
      <c r="T21" s="22"/>
      <c r="U21" s="22"/>
      <c r="V21" s="22"/>
      <c r="W21" s="22"/>
      <c r="X21" s="22"/>
      <c r="Y21" s="22"/>
      <c r="Z21" s="22"/>
      <c r="AA21" s="22"/>
      <c r="AB21" s="22"/>
      <c r="AC21" s="23"/>
      <c r="AD21" s="22"/>
      <c r="AE21" s="22"/>
      <c r="AF21" s="22"/>
      <c r="AG21" s="22"/>
      <c r="AH21" s="22"/>
      <c r="AI21" s="22"/>
      <c r="AJ21" s="22"/>
      <c r="AK21" s="22"/>
      <c r="AL21" s="22"/>
      <c r="AM21" s="22"/>
      <c r="AN21" s="22"/>
      <c r="AO21" s="23"/>
      <c r="AP21" s="22"/>
      <c r="AQ21" s="22"/>
      <c r="AR21" s="22"/>
      <c r="AS21" s="22"/>
      <c r="AT21" s="22"/>
      <c r="AU21" s="22"/>
      <c r="AV21" s="22"/>
      <c r="AW21" s="22"/>
      <c r="AX21" s="22"/>
      <c r="AY21" s="22"/>
      <c r="AZ21" s="22"/>
      <c r="BA21" s="23"/>
    </row>
    <row r="22" spans="1:56" s="24" customFormat="1" ht="7.5" customHeight="1" x14ac:dyDescent="0.2">
      <c r="A22" s="20"/>
      <c r="B22" s="20"/>
      <c r="C22" s="20"/>
      <c r="D22" s="39"/>
      <c r="F22" s="38"/>
      <c r="G22" s="38"/>
      <c r="H22" s="38"/>
      <c r="I22" s="38"/>
      <c r="J22" s="38"/>
      <c r="K22" s="38"/>
      <c r="L22" s="21"/>
      <c r="M22" s="22"/>
      <c r="N22" s="22"/>
      <c r="O22" s="22"/>
      <c r="Q22" s="22"/>
      <c r="R22" s="22"/>
      <c r="S22" s="22"/>
      <c r="T22" s="22"/>
      <c r="U22" s="22"/>
      <c r="V22" s="22"/>
      <c r="W22" s="22"/>
      <c r="X22" s="22"/>
      <c r="Y22" s="22"/>
      <c r="Z22" s="22"/>
      <c r="AA22" s="22"/>
      <c r="AB22" s="22"/>
      <c r="AC22" s="23"/>
      <c r="AD22" s="22"/>
      <c r="AE22" s="22"/>
      <c r="AF22" s="22"/>
      <c r="AG22" s="22"/>
      <c r="AH22" s="22"/>
      <c r="AI22" s="22"/>
      <c r="AJ22" s="22"/>
      <c r="AK22" s="22"/>
      <c r="AL22" s="22"/>
      <c r="AM22" s="22"/>
      <c r="AN22" s="22"/>
      <c r="AO22" s="23"/>
      <c r="AP22" s="22"/>
      <c r="AQ22" s="22"/>
      <c r="AR22" s="22"/>
      <c r="AS22" s="22"/>
      <c r="AT22" s="22"/>
      <c r="AU22" s="22"/>
      <c r="AV22" s="22"/>
      <c r="AW22" s="22"/>
      <c r="AX22" s="22"/>
      <c r="AY22" s="22"/>
      <c r="AZ22" s="22"/>
      <c r="BA22" s="23"/>
    </row>
    <row r="23" spans="1:56" s="24" customFormat="1" ht="19" customHeight="1" x14ac:dyDescent="0.2">
      <c r="A23" s="20"/>
      <c r="B23" s="20"/>
      <c r="C23" s="20"/>
      <c r="D23" s="39"/>
      <c r="E23" s="39" t="s">
        <v>45</v>
      </c>
      <c r="F23" s="38"/>
      <c r="G23" s="38"/>
      <c r="H23" s="38"/>
      <c r="I23" s="38"/>
      <c r="J23" s="38"/>
      <c r="K23" s="38"/>
      <c r="L23" s="21"/>
      <c r="M23" s="22"/>
      <c r="N23" s="22"/>
      <c r="O23" s="22"/>
      <c r="Q23" s="22"/>
      <c r="R23" s="22"/>
      <c r="S23" s="22"/>
      <c r="T23" s="22"/>
      <c r="U23" s="22"/>
      <c r="V23" s="22"/>
      <c r="W23" s="22"/>
      <c r="X23" s="22"/>
      <c r="Y23" s="22"/>
      <c r="Z23" s="22"/>
      <c r="AA23" s="22"/>
      <c r="AB23" s="22"/>
      <c r="AC23" s="23"/>
      <c r="AD23" s="22"/>
      <c r="AE23" s="22"/>
      <c r="AF23" s="22"/>
      <c r="AG23" s="22"/>
      <c r="AH23" s="22"/>
      <c r="AI23" s="22"/>
      <c r="AJ23" s="22"/>
      <c r="AK23" s="22"/>
      <c r="AL23" s="22"/>
      <c r="AM23" s="22"/>
      <c r="AN23" s="22"/>
      <c r="AO23" s="23"/>
      <c r="AP23" s="22"/>
      <c r="AQ23" s="22"/>
      <c r="AR23" s="22"/>
      <c r="AS23" s="22"/>
      <c r="AT23" s="22"/>
      <c r="AU23" s="22"/>
      <c r="AV23" s="22"/>
      <c r="AW23" s="22"/>
      <c r="AX23" s="22"/>
      <c r="AY23" s="22"/>
      <c r="AZ23" s="22"/>
      <c r="BA23" s="23"/>
    </row>
    <row r="24" spans="1:56" ht="19" outlineLevel="1" x14ac:dyDescent="0.2">
      <c r="A24" s="9"/>
      <c r="B24" s="9"/>
      <c r="C24" s="9"/>
      <c r="D24" s="39"/>
      <c r="E24" s="41" t="s">
        <v>84</v>
      </c>
      <c r="F24" s="40" t="s">
        <v>12</v>
      </c>
      <c r="G24" s="40" t="s">
        <v>16</v>
      </c>
      <c r="H24" s="41" t="s">
        <v>13</v>
      </c>
      <c r="I24" s="41" t="s">
        <v>4</v>
      </c>
      <c r="J24" s="104" t="s">
        <v>110</v>
      </c>
      <c r="K24" s="41" t="s">
        <v>35</v>
      </c>
      <c r="L24" s="25"/>
      <c r="M24" s="27"/>
      <c r="N24" s="27"/>
      <c r="O24" s="27"/>
      <c r="Q24" s="27"/>
      <c r="R24" s="27"/>
      <c r="S24" s="27"/>
      <c r="T24" s="27"/>
      <c r="U24" s="27"/>
      <c r="V24" s="27"/>
      <c r="W24" s="27"/>
      <c r="X24" s="27"/>
      <c r="Y24" s="27"/>
      <c r="Z24" s="27"/>
      <c r="AA24" s="27"/>
      <c r="AB24" s="27"/>
      <c r="AC24" s="28"/>
      <c r="AD24" s="42"/>
      <c r="AE24" s="42"/>
      <c r="AF24" s="42"/>
      <c r="AG24" s="27"/>
      <c r="AH24" s="27"/>
      <c r="AI24" s="27"/>
      <c r="AJ24" s="27"/>
      <c r="AK24" s="27"/>
      <c r="AL24" s="27"/>
      <c r="AM24" s="27"/>
      <c r="AN24" s="27"/>
      <c r="AO24" s="28"/>
      <c r="AP24" s="27"/>
      <c r="AQ24" s="27"/>
      <c r="AR24" s="27"/>
      <c r="AS24" s="27"/>
      <c r="AT24" s="27"/>
      <c r="AU24" s="27"/>
      <c r="AV24" s="27"/>
      <c r="AW24" s="27"/>
      <c r="AX24" s="27"/>
      <c r="AY24" s="27"/>
      <c r="AZ24" s="27"/>
      <c r="BA24" s="28"/>
    </row>
    <row r="25" spans="1:56" outlineLevel="1" x14ac:dyDescent="0.15">
      <c r="A25" s="43"/>
      <c r="B25" s="43" t="str">
        <f>H25</f>
        <v>Engineering</v>
      </c>
      <c r="C25" s="9"/>
      <c r="D25" s="44"/>
      <c r="E25" s="64" t="s">
        <v>46</v>
      </c>
      <c r="F25" s="65">
        <v>350000</v>
      </c>
      <c r="G25" s="63">
        <v>44652</v>
      </c>
      <c r="H25" s="66" t="s">
        <v>0</v>
      </c>
      <c r="I25" s="67">
        <v>5.0000000000000001E-3</v>
      </c>
      <c r="J25" s="67" t="s">
        <v>111</v>
      </c>
      <c r="K25" s="64"/>
      <c r="L25" s="46">
        <f t="shared" ref="L25:O50" si="1">IF(SUMIF($19:$19,L$10,25:25)=0,"",SUMIF($19:$19,L$10,25:25))</f>
        <v>5.0000000000000001E-3</v>
      </c>
      <c r="M25" s="47">
        <f t="shared" si="1"/>
        <v>5.0000000000000001E-3</v>
      </c>
      <c r="N25" s="47">
        <f t="shared" si="1"/>
        <v>5.0000000000000001E-3</v>
      </c>
      <c r="O25" s="47" t="str">
        <f t="shared" si="1"/>
        <v/>
      </c>
      <c r="Q25" s="48"/>
      <c r="R25" s="48">
        <f t="shared" ref="R25:AA34" si="2">IF($G25&gt;R$17,0,1)*$I25</f>
        <v>0</v>
      </c>
      <c r="S25" s="48">
        <f t="shared" si="2"/>
        <v>0</v>
      </c>
      <c r="T25" s="48">
        <f t="shared" si="2"/>
        <v>0</v>
      </c>
      <c r="U25" s="48">
        <f t="shared" si="2"/>
        <v>5.0000000000000001E-3</v>
      </c>
      <c r="V25" s="48">
        <f t="shared" si="2"/>
        <v>5.0000000000000001E-3</v>
      </c>
      <c r="W25" s="48">
        <f t="shared" si="2"/>
        <v>5.0000000000000001E-3</v>
      </c>
      <c r="X25" s="48">
        <f t="shared" si="2"/>
        <v>5.0000000000000001E-3</v>
      </c>
      <c r="Y25" s="48">
        <f t="shared" si="2"/>
        <v>5.0000000000000001E-3</v>
      </c>
      <c r="Z25" s="48">
        <f t="shared" si="2"/>
        <v>5.0000000000000001E-3</v>
      </c>
      <c r="AA25" s="48">
        <f t="shared" si="2"/>
        <v>5.0000000000000001E-3</v>
      </c>
      <c r="AB25" s="48">
        <f t="shared" ref="AB25:AK34" si="3">IF($G25&gt;AB$17,0,1)*$I25</f>
        <v>5.0000000000000001E-3</v>
      </c>
      <c r="AC25" s="49">
        <f t="shared" si="3"/>
        <v>5.0000000000000001E-3</v>
      </c>
      <c r="AD25" s="48">
        <f t="shared" si="3"/>
        <v>5.0000000000000001E-3</v>
      </c>
      <c r="AE25" s="48">
        <f t="shared" si="3"/>
        <v>5.0000000000000001E-3</v>
      </c>
      <c r="AF25" s="48">
        <f t="shared" si="3"/>
        <v>5.0000000000000001E-3</v>
      </c>
      <c r="AG25" s="48">
        <f t="shared" si="3"/>
        <v>5.0000000000000001E-3</v>
      </c>
      <c r="AH25" s="48">
        <f t="shared" si="3"/>
        <v>5.0000000000000001E-3</v>
      </c>
      <c r="AI25" s="48">
        <f t="shared" si="3"/>
        <v>5.0000000000000001E-3</v>
      </c>
      <c r="AJ25" s="48">
        <f t="shared" si="3"/>
        <v>5.0000000000000001E-3</v>
      </c>
      <c r="AK25" s="48">
        <f t="shared" si="3"/>
        <v>5.0000000000000001E-3</v>
      </c>
      <c r="AL25" s="48">
        <f t="shared" ref="AL25:AU34" si="4">IF($G25&gt;AL$17,0,1)*$I25</f>
        <v>5.0000000000000001E-3</v>
      </c>
      <c r="AM25" s="48">
        <f t="shared" si="4"/>
        <v>5.0000000000000001E-3</v>
      </c>
      <c r="AN25" s="48">
        <f t="shared" si="4"/>
        <v>5.0000000000000001E-3</v>
      </c>
      <c r="AO25" s="49">
        <f t="shared" si="4"/>
        <v>5.0000000000000001E-3</v>
      </c>
      <c r="AP25" s="48">
        <f t="shared" si="4"/>
        <v>5.0000000000000001E-3</v>
      </c>
      <c r="AQ25" s="48">
        <f t="shared" si="4"/>
        <v>5.0000000000000001E-3</v>
      </c>
      <c r="AR25" s="48">
        <f t="shared" si="4"/>
        <v>5.0000000000000001E-3</v>
      </c>
      <c r="AS25" s="48">
        <f t="shared" si="4"/>
        <v>5.0000000000000001E-3</v>
      </c>
      <c r="AT25" s="48">
        <f t="shared" si="4"/>
        <v>5.0000000000000001E-3</v>
      </c>
      <c r="AU25" s="48">
        <f t="shared" si="4"/>
        <v>5.0000000000000001E-3</v>
      </c>
      <c r="AV25" s="48">
        <f t="shared" ref="AV25:BA34" si="5">IF($G25&gt;AV$17,0,1)*$I25</f>
        <v>5.0000000000000001E-3</v>
      </c>
      <c r="AW25" s="48">
        <f t="shared" si="5"/>
        <v>5.0000000000000001E-3</v>
      </c>
      <c r="AX25" s="48">
        <f t="shared" si="5"/>
        <v>5.0000000000000001E-3</v>
      </c>
      <c r="AY25" s="48">
        <f t="shared" si="5"/>
        <v>5.0000000000000001E-3</v>
      </c>
      <c r="AZ25" s="48">
        <f t="shared" si="5"/>
        <v>5.0000000000000001E-3</v>
      </c>
      <c r="BA25" s="49">
        <f t="shared" si="5"/>
        <v>5.0000000000000001E-3</v>
      </c>
    </row>
    <row r="26" spans="1:56" outlineLevel="1" x14ac:dyDescent="0.15">
      <c r="A26" s="43"/>
      <c r="B26" s="43" t="str">
        <f t="shared" ref="B26:B85" si="6">H26</f>
        <v>Engineering</v>
      </c>
      <c r="C26" s="9"/>
      <c r="D26" s="44"/>
      <c r="E26" s="64" t="s">
        <v>46</v>
      </c>
      <c r="F26" s="65">
        <v>350000</v>
      </c>
      <c r="G26" s="63">
        <v>44713</v>
      </c>
      <c r="H26" s="66" t="s">
        <v>0</v>
      </c>
      <c r="I26" s="67">
        <v>5.0000000000000001E-3</v>
      </c>
      <c r="J26" s="67" t="s">
        <v>111</v>
      </c>
      <c r="K26" s="64"/>
      <c r="L26" s="46">
        <f t="shared" si="1"/>
        <v>5.0000000000000001E-3</v>
      </c>
      <c r="M26" s="47">
        <f t="shared" si="1"/>
        <v>5.0000000000000001E-3</v>
      </c>
      <c r="N26" s="47">
        <f t="shared" si="1"/>
        <v>5.0000000000000001E-3</v>
      </c>
      <c r="O26" s="47" t="str">
        <f t="shared" si="1"/>
        <v/>
      </c>
      <c r="Q26" s="48"/>
      <c r="R26" s="48">
        <f t="shared" si="2"/>
        <v>0</v>
      </c>
      <c r="S26" s="48">
        <f t="shared" si="2"/>
        <v>0</v>
      </c>
      <c r="T26" s="48">
        <f t="shared" si="2"/>
        <v>0</v>
      </c>
      <c r="U26" s="48">
        <f t="shared" si="2"/>
        <v>0</v>
      </c>
      <c r="V26" s="48">
        <f t="shared" si="2"/>
        <v>0</v>
      </c>
      <c r="W26" s="48">
        <f t="shared" si="2"/>
        <v>5.0000000000000001E-3</v>
      </c>
      <c r="X26" s="48">
        <f t="shared" si="2"/>
        <v>5.0000000000000001E-3</v>
      </c>
      <c r="Y26" s="48">
        <f t="shared" si="2"/>
        <v>5.0000000000000001E-3</v>
      </c>
      <c r="Z26" s="48">
        <f t="shared" si="2"/>
        <v>5.0000000000000001E-3</v>
      </c>
      <c r="AA26" s="48">
        <f t="shared" si="2"/>
        <v>5.0000000000000001E-3</v>
      </c>
      <c r="AB26" s="48">
        <f t="shared" si="3"/>
        <v>5.0000000000000001E-3</v>
      </c>
      <c r="AC26" s="49">
        <f t="shared" si="3"/>
        <v>5.0000000000000001E-3</v>
      </c>
      <c r="AD26" s="48">
        <f t="shared" si="3"/>
        <v>5.0000000000000001E-3</v>
      </c>
      <c r="AE26" s="48">
        <f t="shared" si="3"/>
        <v>5.0000000000000001E-3</v>
      </c>
      <c r="AF26" s="48">
        <f t="shared" si="3"/>
        <v>5.0000000000000001E-3</v>
      </c>
      <c r="AG26" s="48">
        <f t="shared" si="3"/>
        <v>5.0000000000000001E-3</v>
      </c>
      <c r="AH26" s="48">
        <f t="shared" si="3"/>
        <v>5.0000000000000001E-3</v>
      </c>
      <c r="AI26" s="48">
        <f t="shared" si="3"/>
        <v>5.0000000000000001E-3</v>
      </c>
      <c r="AJ26" s="48">
        <f t="shared" si="3"/>
        <v>5.0000000000000001E-3</v>
      </c>
      <c r="AK26" s="48">
        <f t="shared" si="3"/>
        <v>5.0000000000000001E-3</v>
      </c>
      <c r="AL26" s="48">
        <f t="shared" si="4"/>
        <v>5.0000000000000001E-3</v>
      </c>
      <c r="AM26" s="48">
        <f t="shared" si="4"/>
        <v>5.0000000000000001E-3</v>
      </c>
      <c r="AN26" s="48">
        <f t="shared" si="4"/>
        <v>5.0000000000000001E-3</v>
      </c>
      <c r="AO26" s="49">
        <f t="shared" si="4"/>
        <v>5.0000000000000001E-3</v>
      </c>
      <c r="AP26" s="48">
        <f t="shared" si="4"/>
        <v>5.0000000000000001E-3</v>
      </c>
      <c r="AQ26" s="48">
        <f t="shared" si="4"/>
        <v>5.0000000000000001E-3</v>
      </c>
      <c r="AR26" s="48">
        <f t="shared" si="4"/>
        <v>5.0000000000000001E-3</v>
      </c>
      <c r="AS26" s="48">
        <f t="shared" si="4"/>
        <v>5.0000000000000001E-3</v>
      </c>
      <c r="AT26" s="48">
        <f t="shared" si="4"/>
        <v>5.0000000000000001E-3</v>
      </c>
      <c r="AU26" s="48">
        <f t="shared" si="4"/>
        <v>5.0000000000000001E-3</v>
      </c>
      <c r="AV26" s="48">
        <f t="shared" si="5"/>
        <v>5.0000000000000001E-3</v>
      </c>
      <c r="AW26" s="48">
        <f t="shared" si="5"/>
        <v>5.0000000000000001E-3</v>
      </c>
      <c r="AX26" s="48">
        <f t="shared" si="5"/>
        <v>5.0000000000000001E-3</v>
      </c>
      <c r="AY26" s="48">
        <f t="shared" si="5"/>
        <v>5.0000000000000001E-3</v>
      </c>
      <c r="AZ26" s="48">
        <f t="shared" si="5"/>
        <v>5.0000000000000001E-3</v>
      </c>
      <c r="BA26" s="49">
        <f t="shared" si="5"/>
        <v>5.0000000000000001E-3</v>
      </c>
    </row>
    <row r="27" spans="1:56" outlineLevel="1" x14ac:dyDescent="0.15">
      <c r="A27" s="43"/>
      <c r="B27" s="43" t="str">
        <f t="shared" si="6"/>
        <v>Engineering</v>
      </c>
      <c r="C27" s="9"/>
      <c r="D27" s="44"/>
      <c r="E27" s="64" t="s">
        <v>47</v>
      </c>
      <c r="F27" s="65">
        <v>175000</v>
      </c>
      <c r="G27" s="63">
        <v>44652</v>
      </c>
      <c r="H27" s="66" t="s">
        <v>0</v>
      </c>
      <c r="I27" s="67">
        <v>1.5E-3</v>
      </c>
      <c r="J27" s="67" t="s">
        <v>111</v>
      </c>
      <c r="K27" s="64"/>
      <c r="L27" s="46">
        <f t="shared" si="1"/>
        <v>1.5E-3</v>
      </c>
      <c r="M27" s="47">
        <f t="shared" si="1"/>
        <v>1.5E-3</v>
      </c>
      <c r="N27" s="47">
        <f t="shared" si="1"/>
        <v>1.5E-3</v>
      </c>
      <c r="O27" s="47" t="str">
        <f t="shared" si="1"/>
        <v/>
      </c>
      <c r="Q27" s="48"/>
      <c r="R27" s="48">
        <f t="shared" si="2"/>
        <v>0</v>
      </c>
      <c r="S27" s="48">
        <f t="shared" si="2"/>
        <v>0</v>
      </c>
      <c r="T27" s="48">
        <f t="shared" si="2"/>
        <v>0</v>
      </c>
      <c r="U27" s="48">
        <f t="shared" si="2"/>
        <v>1.5E-3</v>
      </c>
      <c r="V27" s="48">
        <f t="shared" si="2"/>
        <v>1.5E-3</v>
      </c>
      <c r="W27" s="48">
        <f t="shared" si="2"/>
        <v>1.5E-3</v>
      </c>
      <c r="X27" s="48">
        <f t="shared" si="2"/>
        <v>1.5E-3</v>
      </c>
      <c r="Y27" s="48">
        <f t="shared" si="2"/>
        <v>1.5E-3</v>
      </c>
      <c r="Z27" s="48">
        <f t="shared" si="2"/>
        <v>1.5E-3</v>
      </c>
      <c r="AA27" s="48">
        <f t="shared" si="2"/>
        <v>1.5E-3</v>
      </c>
      <c r="AB27" s="48">
        <f t="shared" si="3"/>
        <v>1.5E-3</v>
      </c>
      <c r="AC27" s="49">
        <f t="shared" si="3"/>
        <v>1.5E-3</v>
      </c>
      <c r="AD27" s="48">
        <f t="shared" si="3"/>
        <v>1.5E-3</v>
      </c>
      <c r="AE27" s="48">
        <f t="shared" si="3"/>
        <v>1.5E-3</v>
      </c>
      <c r="AF27" s="48">
        <f t="shared" si="3"/>
        <v>1.5E-3</v>
      </c>
      <c r="AG27" s="48">
        <f t="shared" si="3"/>
        <v>1.5E-3</v>
      </c>
      <c r="AH27" s="48">
        <f t="shared" si="3"/>
        <v>1.5E-3</v>
      </c>
      <c r="AI27" s="48">
        <f t="shared" si="3"/>
        <v>1.5E-3</v>
      </c>
      <c r="AJ27" s="48">
        <f t="shared" si="3"/>
        <v>1.5E-3</v>
      </c>
      <c r="AK27" s="48">
        <f t="shared" si="3"/>
        <v>1.5E-3</v>
      </c>
      <c r="AL27" s="48">
        <f t="shared" si="4"/>
        <v>1.5E-3</v>
      </c>
      <c r="AM27" s="48">
        <f t="shared" si="4"/>
        <v>1.5E-3</v>
      </c>
      <c r="AN27" s="48">
        <f t="shared" si="4"/>
        <v>1.5E-3</v>
      </c>
      <c r="AO27" s="49">
        <f t="shared" si="4"/>
        <v>1.5E-3</v>
      </c>
      <c r="AP27" s="48">
        <f t="shared" si="4"/>
        <v>1.5E-3</v>
      </c>
      <c r="AQ27" s="48">
        <f t="shared" si="4"/>
        <v>1.5E-3</v>
      </c>
      <c r="AR27" s="48">
        <f t="shared" si="4"/>
        <v>1.5E-3</v>
      </c>
      <c r="AS27" s="48">
        <f t="shared" si="4"/>
        <v>1.5E-3</v>
      </c>
      <c r="AT27" s="48">
        <f t="shared" si="4"/>
        <v>1.5E-3</v>
      </c>
      <c r="AU27" s="48">
        <f t="shared" si="4"/>
        <v>1.5E-3</v>
      </c>
      <c r="AV27" s="48">
        <f t="shared" si="5"/>
        <v>1.5E-3</v>
      </c>
      <c r="AW27" s="48">
        <f t="shared" si="5"/>
        <v>1.5E-3</v>
      </c>
      <c r="AX27" s="48">
        <f t="shared" si="5"/>
        <v>1.5E-3</v>
      </c>
      <c r="AY27" s="48">
        <f t="shared" si="5"/>
        <v>1.5E-3</v>
      </c>
      <c r="AZ27" s="48">
        <f t="shared" si="5"/>
        <v>1.5E-3</v>
      </c>
      <c r="BA27" s="49">
        <f t="shared" si="5"/>
        <v>1.5E-3</v>
      </c>
    </row>
    <row r="28" spans="1:56" outlineLevel="1" x14ac:dyDescent="0.15">
      <c r="A28" s="43"/>
      <c r="B28" s="43" t="str">
        <f t="shared" si="6"/>
        <v>Engineering</v>
      </c>
      <c r="C28" s="9"/>
      <c r="D28" s="44"/>
      <c r="E28" s="64" t="s">
        <v>18</v>
      </c>
      <c r="F28" s="65">
        <v>200000</v>
      </c>
      <c r="G28" s="63">
        <v>44743</v>
      </c>
      <c r="H28" s="66" t="s">
        <v>0</v>
      </c>
      <c r="I28" s="67">
        <v>2E-3</v>
      </c>
      <c r="J28" s="67" t="s">
        <v>111</v>
      </c>
      <c r="K28" s="64"/>
      <c r="L28" s="46">
        <f t="shared" si="1"/>
        <v>2E-3</v>
      </c>
      <c r="M28" s="47">
        <f t="shared" si="1"/>
        <v>2E-3</v>
      </c>
      <c r="N28" s="47">
        <f t="shared" si="1"/>
        <v>2E-3</v>
      </c>
      <c r="O28" s="47" t="str">
        <f t="shared" si="1"/>
        <v/>
      </c>
      <c r="Q28" s="48"/>
      <c r="R28" s="48">
        <f t="shared" si="2"/>
        <v>0</v>
      </c>
      <c r="S28" s="48">
        <f t="shared" si="2"/>
        <v>0</v>
      </c>
      <c r="T28" s="48">
        <f t="shared" si="2"/>
        <v>0</v>
      </c>
      <c r="U28" s="48">
        <f t="shared" si="2"/>
        <v>0</v>
      </c>
      <c r="V28" s="48">
        <f t="shared" si="2"/>
        <v>0</v>
      </c>
      <c r="W28" s="48">
        <f t="shared" si="2"/>
        <v>0</v>
      </c>
      <c r="X28" s="48">
        <f t="shared" si="2"/>
        <v>2E-3</v>
      </c>
      <c r="Y28" s="48">
        <f t="shared" si="2"/>
        <v>2E-3</v>
      </c>
      <c r="Z28" s="48">
        <f t="shared" si="2"/>
        <v>2E-3</v>
      </c>
      <c r="AA28" s="48">
        <f t="shared" si="2"/>
        <v>2E-3</v>
      </c>
      <c r="AB28" s="48">
        <f t="shared" si="3"/>
        <v>2E-3</v>
      </c>
      <c r="AC28" s="49">
        <f t="shared" si="3"/>
        <v>2E-3</v>
      </c>
      <c r="AD28" s="48">
        <f t="shared" si="3"/>
        <v>2E-3</v>
      </c>
      <c r="AE28" s="48">
        <f t="shared" si="3"/>
        <v>2E-3</v>
      </c>
      <c r="AF28" s="48">
        <f t="shared" si="3"/>
        <v>2E-3</v>
      </c>
      <c r="AG28" s="48">
        <f t="shared" si="3"/>
        <v>2E-3</v>
      </c>
      <c r="AH28" s="48">
        <f t="shared" si="3"/>
        <v>2E-3</v>
      </c>
      <c r="AI28" s="48">
        <f t="shared" si="3"/>
        <v>2E-3</v>
      </c>
      <c r="AJ28" s="48">
        <f t="shared" si="3"/>
        <v>2E-3</v>
      </c>
      <c r="AK28" s="48">
        <f t="shared" si="3"/>
        <v>2E-3</v>
      </c>
      <c r="AL28" s="48">
        <f t="shared" si="4"/>
        <v>2E-3</v>
      </c>
      <c r="AM28" s="48">
        <f t="shared" si="4"/>
        <v>2E-3</v>
      </c>
      <c r="AN28" s="48">
        <f t="shared" si="4"/>
        <v>2E-3</v>
      </c>
      <c r="AO28" s="49">
        <f t="shared" si="4"/>
        <v>2E-3</v>
      </c>
      <c r="AP28" s="48">
        <f t="shared" si="4"/>
        <v>2E-3</v>
      </c>
      <c r="AQ28" s="48">
        <f t="shared" si="4"/>
        <v>2E-3</v>
      </c>
      <c r="AR28" s="48">
        <f t="shared" si="4"/>
        <v>2E-3</v>
      </c>
      <c r="AS28" s="48">
        <f t="shared" si="4"/>
        <v>2E-3</v>
      </c>
      <c r="AT28" s="48">
        <f t="shared" si="4"/>
        <v>2E-3</v>
      </c>
      <c r="AU28" s="48">
        <f t="shared" si="4"/>
        <v>2E-3</v>
      </c>
      <c r="AV28" s="48">
        <f t="shared" si="5"/>
        <v>2E-3</v>
      </c>
      <c r="AW28" s="48">
        <f t="shared" si="5"/>
        <v>2E-3</v>
      </c>
      <c r="AX28" s="48">
        <f t="shared" si="5"/>
        <v>2E-3</v>
      </c>
      <c r="AY28" s="48">
        <f t="shared" si="5"/>
        <v>2E-3</v>
      </c>
      <c r="AZ28" s="48">
        <f t="shared" si="5"/>
        <v>2E-3</v>
      </c>
      <c r="BA28" s="49">
        <f t="shared" si="5"/>
        <v>2E-3</v>
      </c>
    </row>
    <row r="29" spans="1:56" outlineLevel="1" x14ac:dyDescent="0.15">
      <c r="A29" s="43"/>
      <c r="B29" s="43" t="str">
        <f t="shared" si="6"/>
        <v>Engineering</v>
      </c>
      <c r="C29" s="9"/>
      <c r="D29" s="44"/>
      <c r="E29" s="64" t="s">
        <v>18</v>
      </c>
      <c r="F29" s="65">
        <v>200000</v>
      </c>
      <c r="G29" s="63">
        <v>44743</v>
      </c>
      <c r="H29" s="66" t="s">
        <v>0</v>
      </c>
      <c r="I29" s="67">
        <v>2E-3</v>
      </c>
      <c r="J29" s="67" t="s">
        <v>111</v>
      </c>
      <c r="K29" s="64"/>
      <c r="L29" s="46">
        <f t="shared" si="1"/>
        <v>2E-3</v>
      </c>
      <c r="M29" s="47">
        <f t="shared" si="1"/>
        <v>2E-3</v>
      </c>
      <c r="N29" s="47">
        <f t="shared" si="1"/>
        <v>2E-3</v>
      </c>
      <c r="O29" s="47" t="str">
        <f t="shared" si="1"/>
        <v/>
      </c>
      <c r="Q29" s="48"/>
      <c r="R29" s="48">
        <f t="shared" si="2"/>
        <v>0</v>
      </c>
      <c r="S29" s="48">
        <f t="shared" si="2"/>
        <v>0</v>
      </c>
      <c r="T29" s="48">
        <f t="shared" si="2"/>
        <v>0</v>
      </c>
      <c r="U29" s="48">
        <f t="shared" si="2"/>
        <v>0</v>
      </c>
      <c r="V29" s="48">
        <f t="shared" si="2"/>
        <v>0</v>
      </c>
      <c r="W29" s="48">
        <f t="shared" si="2"/>
        <v>0</v>
      </c>
      <c r="X29" s="48">
        <f t="shared" si="2"/>
        <v>2E-3</v>
      </c>
      <c r="Y29" s="48">
        <f t="shared" si="2"/>
        <v>2E-3</v>
      </c>
      <c r="Z29" s="48">
        <f t="shared" si="2"/>
        <v>2E-3</v>
      </c>
      <c r="AA29" s="48">
        <f t="shared" si="2"/>
        <v>2E-3</v>
      </c>
      <c r="AB29" s="48">
        <f t="shared" si="3"/>
        <v>2E-3</v>
      </c>
      <c r="AC29" s="49">
        <f t="shared" si="3"/>
        <v>2E-3</v>
      </c>
      <c r="AD29" s="48">
        <f t="shared" si="3"/>
        <v>2E-3</v>
      </c>
      <c r="AE29" s="48">
        <f t="shared" si="3"/>
        <v>2E-3</v>
      </c>
      <c r="AF29" s="48">
        <f t="shared" si="3"/>
        <v>2E-3</v>
      </c>
      <c r="AG29" s="48">
        <f t="shared" si="3"/>
        <v>2E-3</v>
      </c>
      <c r="AH29" s="48">
        <f t="shared" si="3"/>
        <v>2E-3</v>
      </c>
      <c r="AI29" s="48">
        <f t="shared" si="3"/>
        <v>2E-3</v>
      </c>
      <c r="AJ29" s="48">
        <f t="shared" si="3"/>
        <v>2E-3</v>
      </c>
      <c r="AK29" s="48">
        <f t="shared" si="3"/>
        <v>2E-3</v>
      </c>
      <c r="AL29" s="48">
        <f t="shared" si="4"/>
        <v>2E-3</v>
      </c>
      <c r="AM29" s="48">
        <f t="shared" si="4"/>
        <v>2E-3</v>
      </c>
      <c r="AN29" s="48">
        <f t="shared" si="4"/>
        <v>2E-3</v>
      </c>
      <c r="AO29" s="49">
        <f t="shared" si="4"/>
        <v>2E-3</v>
      </c>
      <c r="AP29" s="48">
        <f t="shared" si="4"/>
        <v>2E-3</v>
      </c>
      <c r="AQ29" s="48">
        <f t="shared" si="4"/>
        <v>2E-3</v>
      </c>
      <c r="AR29" s="48">
        <f t="shared" si="4"/>
        <v>2E-3</v>
      </c>
      <c r="AS29" s="48">
        <f t="shared" si="4"/>
        <v>2E-3</v>
      </c>
      <c r="AT29" s="48">
        <f t="shared" si="4"/>
        <v>2E-3</v>
      </c>
      <c r="AU29" s="48">
        <f t="shared" si="4"/>
        <v>2E-3</v>
      </c>
      <c r="AV29" s="48">
        <f t="shared" si="5"/>
        <v>2E-3</v>
      </c>
      <c r="AW29" s="48">
        <f t="shared" si="5"/>
        <v>2E-3</v>
      </c>
      <c r="AX29" s="48">
        <f t="shared" si="5"/>
        <v>2E-3</v>
      </c>
      <c r="AY29" s="48">
        <f t="shared" si="5"/>
        <v>2E-3</v>
      </c>
      <c r="AZ29" s="48">
        <f t="shared" si="5"/>
        <v>2E-3</v>
      </c>
      <c r="BA29" s="49">
        <f t="shared" si="5"/>
        <v>2E-3</v>
      </c>
    </row>
    <row r="30" spans="1:56" outlineLevel="1" x14ac:dyDescent="0.15">
      <c r="A30" s="43"/>
      <c r="B30" s="43" t="str">
        <f t="shared" si="6"/>
        <v>Engineering</v>
      </c>
      <c r="C30" s="9"/>
      <c r="D30" s="44"/>
      <c r="E30" s="64" t="s">
        <v>18</v>
      </c>
      <c r="F30" s="65">
        <v>200000</v>
      </c>
      <c r="G30" s="63">
        <v>44287</v>
      </c>
      <c r="H30" s="66" t="s">
        <v>0</v>
      </c>
      <c r="I30" s="67">
        <v>2E-3</v>
      </c>
      <c r="J30" s="67" t="s">
        <v>111</v>
      </c>
      <c r="K30" s="64"/>
      <c r="L30" s="46">
        <f t="shared" si="1"/>
        <v>2E-3</v>
      </c>
      <c r="M30" s="47">
        <f t="shared" si="1"/>
        <v>2E-3</v>
      </c>
      <c r="N30" s="47">
        <f t="shared" si="1"/>
        <v>2E-3</v>
      </c>
      <c r="O30" s="47" t="str">
        <f t="shared" si="1"/>
        <v/>
      </c>
      <c r="Q30" s="48"/>
      <c r="R30" s="48">
        <f t="shared" si="2"/>
        <v>2E-3</v>
      </c>
      <c r="S30" s="48">
        <f t="shared" si="2"/>
        <v>2E-3</v>
      </c>
      <c r="T30" s="48">
        <f t="shared" si="2"/>
        <v>2E-3</v>
      </c>
      <c r="U30" s="48">
        <f t="shared" si="2"/>
        <v>2E-3</v>
      </c>
      <c r="V30" s="48">
        <f t="shared" si="2"/>
        <v>2E-3</v>
      </c>
      <c r="W30" s="48">
        <f t="shared" si="2"/>
        <v>2E-3</v>
      </c>
      <c r="X30" s="48">
        <f t="shared" si="2"/>
        <v>2E-3</v>
      </c>
      <c r="Y30" s="48">
        <f t="shared" si="2"/>
        <v>2E-3</v>
      </c>
      <c r="Z30" s="48">
        <f t="shared" si="2"/>
        <v>2E-3</v>
      </c>
      <c r="AA30" s="48">
        <f t="shared" si="2"/>
        <v>2E-3</v>
      </c>
      <c r="AB30" s="48">
        <f t="shared" si="3"/>
        <v>2E-3</v>
      </c>
      <c r="AC30" s="49">
        <f t="shared" si="3"/>
        <v>2E-3</v>
      </c>
      <c r="AD30" s="48">
        <f t="shared" si="3"/>
        <v>2E-3</v>
      </c>
      <c r="AE30" s="48">
        <f t="shared" si="3"/>
        <v>2E-3</v>
      </c>
      <c r="AF30" s="48">
        <f t="shared" si="3"/>
        <v>2E-3</v>
      </c>
      <c r="AG30" s="48">
        <f t="shared" si="3"/>
        <v>2E-3</v>
      </c>
      <c r="AH30" s="48">
        <f t="shared" si="3"/>
        <v>2E-3</v>
      </c>
      <c r="AI30" s="48">
        <f t="shared" si="3"/>
        <v>2E-3</v>
      </c>
      <c r="AJ30" s="48">
        <f t="shared" si="3"/>
        <v>2E-3</v>
      </c>
      <c r="AK30" s="48">
        <f t="shared" si="3"/>
        <v>2E-3</v>
      </c>
      <c r="AL30" s="48">
        <f t="shared" si="4"/>
        <v>2E-3</v>
      </c>
      <c r="AM30" s="48">
        <f t="shared" si="4"/>
        <v>2E-3</v>
      </c>
      <c r="AN30" s="48">
        <f t="shared" si="4"/>
        <v>2E-3</v>
      </c>
      <c r="AO30" s="49">
        <f t="shared" si="4"/>
        <v>2E-3</v>
      </c>
      <c r="AP30" s="48">
        <f t="shared" si="4"/>
        <v>2E-3</v>
      </c>
      <c r="AQ30" s="48">
        <f t="shared" si="4"/>
        <v>2E-3</v>
      </c>
      <c r="AR30" s="48">
        <f t="shared" si="4"/>
        <v>2E-3</v>
      </c>
      <c r="AS30" s="48">
        <f t="shared" si="4"/>
        <v>2E-3</v>
      </c>
      <c r="AT30" s="48">
        <f t="shared" si="4"/>
        <v>2E-3</v>
      </c>
      <c r="AU30" s="48">
        <f t="shared" si="4"/>
        <v>2E-3</v>
      </c>
      <c r="AV30" s="48">
        <f t="shared" si="5"/>
        <v>2E-3</v>
      </c>
      <c r="AW30" s="48">
        <f t="shared" si="5"/>
        <v>2E-3</v>
      </c>
      <c r="AX30" s="48">
        <f t="shared" si="5"/>
        <v>2E-3</v>
      </c>
      <c r="AY30" s="48">
        <f t="shared" si="5"/>
        <v>2E-3</v>
      </c>
      <c r="AZ30" s="48">
        <f t="shared" si="5"/>
        <v>2E-3</v>
      </c>
      <c r="BA30" s="49">
        <f t="shared" si="5"/>
        <v>2E-3</v>
      </c>
    </row>
    <row r="31" spans="1:56" outlineLevel="1" x14ac:dyDescent="0.15">
      <c r="A31" s="43"/>
      <c r="B31" s="43" t="str">
        <f t="shared" si="6"/>
        <v>Engineering</v>
      </c>
      <c r="C31" s="9"/>
      <c r="D31" s="44"/>
      <c r="E31" s="64" t="s">
        <v>19</v>
      </c>
      <c r="F31" s="65">
        <v>200000</v>
      </c>
      <c r="G31" s="63">
        <v>44348</v>
      </c>
      <c r="H31" s="66" t="s">
        <v>0</v>
      </c>
      <c r="I31" s="67">
        <v>2.5000000000000001E-3</v>
      </c>
      <c r="J31" s="67" t="s">
        <v>111</v>
      </c>
      <c r="K31" s="64"/>
      <c r="L31" s="46">
        <f t="shared" si="1"/>
        <v>2.5000000000000001E-3</v>
      </c>
      <c r="M31" s="47">
        <f t="shared" si="1"/>
        <v>2.5000000000000001E-3</v>
      </c>
      <c r="N31" s="47">
        <f t="shared" si="1"/>
        <v>2.5000000000000001E-3</v>
      </c>
      <c r="O31" s="47" t="str">
        <f t="shared" si="1"/>
        <v/>
      </c>
      <c r="Q31" s="48"/>
      <c r="R31" s="48">
        <f t="shared" si="2"/>
        <v>2.5000000000000001E-3</v>
      </c>
      <c r="S31" s="48">
        <f t="shared" si="2"/>
        <v>2.5000000000000001E-3</v>
      </c>
      <c r="T31" s="48">
        <f t="shared" si="2"/>
        <v>2.5000000000000001E-3</v>
      </c>
      <c r="U31" s="48">
        <f t="shared" si="2"/>
        <v>2.5000000000000001E-3</v>
      </c>
      <c r="V31" s="48">
        <f t="shared" si="2"/>
        <v>2.5000000000000001E-3</v>
      </c>
      <c r="W31" s="48">
        <f t="shared" si="2"/>
        <v>2.5000000000000001E-3</v>
      </c>
      <c r="X31" s="48">
        <f t="shared" si="2"/>
        <v>2.5000000000000001E-3</v>
      </c>
      <c r="Y31" s="48">
        <f t="shared" si="2"/>
        <v>2.5000000000000001E-3</v>
      </c>
      <c r="Z31" s="48">
        <f t="shared" si="2"/>
        <v>2.5000000000000001E-3</v>
      </c>
      <c r="AA31" s="48">
        <f t="shared" si="2"/>
        <v>2.5000000000000001E-3</v>
      </c>
      <c r="AB31" s="48">
        <f t="shared" si="3"/>
        <v>2.5000000000000001E-3</v>
      </c>
      <c r="AC31" s="49">
        <f t="shared" si="3"/>
        <v>2.5000000000000001E-3</v>
      </c>
      <c r="AD31" s="48">
        <f t="shared" si="3"/>
        <v>2.5000000000000001E-3</v>
      </c>
      <c r="AE31" s="48">
        <f t="shared" si="3"/>
        <v>2.5000000000000001E-3</v>
      </c>
      <c r="AF31" s="48">
        <f t="shared" si="3"/>
        <v>2.5000000000000001E-3</v>
      </c>
      <c r="AG31" s="48">
        <f t="shared" si="3"/>
        <v>2.5000000000000001E-3</v>
      </c>
      <c r="AH31" s="48">
        <f t="shared" si="3"/>
        <v>2.5000000000000001E-3</v>
      </c>
      <c r="AI31" s="48">
        <f t="shared" si="3"/>
        <v>2.5000000000000001E-3</v>
      </c>
      <c r="AJ31" s="48">
        <f t="shared" si="3"/>
        <v>2.5000000000000001E-3</v>
      </c>
      <c r="AK31" s="48">
        <f t="shared" si="3"/>
        <v>2.5000000000000001E-3</v>
      </c>
      <c r="AL31" s="48">
        <f t="shared" si="4"/>
        <v>2.5000000000000001E-3</v>
      </c>
      <c r="AM31" s="48">
        <f t="shared" si="4"/>
        <v>2.5000000000000001E-3</v>
      </c>
      <c r="AN31" s="48">
        <f t="shared" si="4"/>
        <v>2.5000000000000001E-3</v>
      </c>
      <c r="AO31" s="49">
        <f t="shared" si="4"/>
        <v>2.5000000000000001E-3</v>
      </c>
      <c r="AP31" s="48">
        <f t="shared" si="4"/>
        <v>2.5000000000000001E-3</v>
      </c>
      <c r="AQ31" s="48">
        <f t="shared" si="4"/>
        <v>2.5000000000000001E-3</v>
      </c>
      <c r="AR31" s="48">
        <f t="shared" si="4"/>
        <v>2.5000000000000001E-3</v>
      </c>
      <c r="AS31" s="48">
        <f t="shared" si="4"/>
        <v>2.5000000000000001E-3</v>
      </c>
      <c r="AT31" s="48">
        <f t="shared" si="4"/>
        <v>2.5000000000000001E-3</v>
      </c>
      <c r="AU31" s="48">
        <f t="shared" si="4"/>
        <v>2.5000000000000001E-3</v>
      </c>
      <c r="AV31" s="48">
        <f t="shared" si="5"/>
        <v>2.5000000000000001E-3</v>
      </c>
      <c r="AW31" s="48">
        <f t="shared" si="5"/>
        <v>2.5000000000000001E-3</v>
      </c>
      <c r="AX31" s="48">
        <f t="shared" si="5"/>
        <v>2.5000000000000001E-3</v>
      </c>
      <c r="AY31" s="48">
        <f t="shared" si="5"/>
        <v>2.5000000000000001E-3</v>
      </c>
      <c r="AZ31" s="48">
        <f t="shared" si="5"/>
        <v>2.5000000000000001E-3</v>
      </c>
      <c r="BA31" s="49">
        <f t="shared" si="5"/>
        <v>2.5000000000000001E-3</v>
      </c>
    </row>
    <row r="32" spans="1:56" outlineLevel="1" x14ac:dyDescent="0.15">
      <c r="A32" s="43"/>
      <c r="B32" s="43" t="str">
        <f t="shared" si="6"/>
        <v>Operations</v>
      </c>
      <c r="C32" s="9"/>
      <c r="D32" s="44"/>
      <c r="E32" s="64" t="s">
        <v>21</v>
      </c>
      <c r="F32" s="65">
        <v>180000</v>
      </c>
      <c r="G32" s="63">
        <v>44378</v>
      </c>
      <c r="H32" s="66" t="s">
        <v>3</v>
      </c>
      <c r="I32" s="67">
        <v>5.0000000000000001E-3</v>
      </c>
      <c r="J32" s="67" t="s">
        <v>111</v>
      </c>
      <c r="K32" s="64"/>
      <c r="L32" s="46">
        <f t="shared" si="1"/>
        <v>5.0000000000000001E-3</v>
      </c>
      <c r="M32" s="47">
        <f t="shared" si="1"/>
        <v>5.0000000000000001E-3</v>
      </c>
      <c r="N32" s="47">
        <f t="shared" si="1"/>
        <v>5.0000000000000001E-3</v>
      </c>
      <c r="O32" s="47" t="str">
        <f t="shared" si="1"/>
        <v/>
      </c>
      <c r="Q32" s="48"/>
      <c r="R32" s="48">
        <f t="shared" si="2"/>
        <v>5.0000000000000001E-3</v>
      </c>
      <c r="S32" s="48">
        <f t="shared" si="2"/>
        <v>5.0000000000000001E-3</v>
      </c>
      <c r="T32" s="48">
        <f t="shared" si="2"/>
        <v>5.0000000000000001E-3</v>
      </c>
      <c r="U32" s="48">
        <f t="shared" si="2"/>
        <v>5.0000000000000001E-3</v>
      </c>
      <c r="V32" s="48">
        <f t="shared" si="2"/>
        <v>5.0000000000000001E-3</v>
      </c>
      <c r="W32" s="48">
        <f t="shared" si="2"/>
        <v>5.0000000000000001E-3</v>
      </c>
      <c r="X32" s="48">
        <f t="shared" si="2"/>
        <v>5.0000000000000001E-3</v>
      </c>
      <c r="Y32" s="48">
        <f t="shared" si="2"/>
        <v>5.0000000000000001E-3</v>
      </c>
      <c r="Z32" s="48">
        <f t="shared" si="2"/>
        <v>5.0000000000000001E-3</v>
      </c>
      <c r="AA32" s="48">
        <f t="shared" si="2"/>
        <v>5.0000000000000001E-3</v>
      </c>
      <c r="AB32" s="48">
        <f t="shared" si="3"/>
        <v>5.0000000000000001E-3</v>
      </c>
      <c r="AC32" s="49">
        <f t="shared" si="3"/>
        <v>5.0000000000000001E-3</v>
      </c>
      <c r="AD32" s="48">
        <f t="shared" si="3"/>
        <v>5.0000000000000001E-3</v>
      </c>
      <c r="AE32" s="48">
        <f t="shared" si="3"/>
        <v>5.0000000000000001E-3</v>
      </c>
      <c r="AF32" s="48">
        <f t="shared" si="3"/>
        <v>5.0000000000000001E-3</v>
      </c>
      <c r="AG32" s="48">
        <f t="shared" si="3"/>
        <v>5.0000000000000001E-3</v>
      </c>
      <c r="AH32" s="48">
        <f t="shared" si="3"/>
        <v>5.0000000000000001E-3</v>
      </c>
      <c r="AI32" s="48">
        <f t="shared" si="3"/>
        <v>5.0000000000000001E-3</v>
      </c>
      <c r="AJ32" s="48">
        <f t="shared" si="3"/>
        <v>5.0000000000000001E-3</v>
      </c>
      <c r="AK32" s="48">
        <f t="shared" si="3"/>
        <v>5.0000000000000001E-3</v>
      </c>
      <c r="AL32" s="48">
        <f t="shared" si="4"/>
        <v>5.0000000000000001E-3</v>
      </c>
      <c r="AM32" s="48">
        <f t="shared" si="4"/>
        <v>5.0000000000000001E-3</v>
      </c>
      <c r="AN32" s="48">
        <f t="shared" si="4"/>
        <v>5.0000000000000001E-3</v>
      </c>
      <c r="AO32" s="49">
        <f t="shared" si="4"/>
        <v>5.0000000000000001E-3</v>
      </c>
      <c r="AP32" s="48">
        <f t="shared" si="4"/>
        <v>5.0000000000000001E-3</v>
      </c>
      <c r="AQ32" s="48">
        <f t="shared" si="4"/>
        <v>5.0000000000000001E-3</v>
      </c>
      <c r="AR32" s="48">
        <f t="shared" si="4"/>
        <v>5.0000000000000001E-3</v>
      </c>
      <c r="AS32" s="48">
        <f t="shared" si="4"/>
        <v>5.0000000000000001E-3</v>
      </c>
      <c r="AT32" s="48">
        <f t="shared" si="4"/>
        <v>5.0000000000000001E-3</v>
      </c>
      <c r="AU32" s="48">
        <f t="shared" si="4"/>
        <v>5.0000000000000001E-3</v>
      </c>
      <c r="AV32" s="48">
        <f t="shared" si="5"/>
        <v>5.0000000000000001E-3</v>
      </c>
      <c r="AW32" s="48">
        <f t="shared" si="5"/>
        <v>5.0000000000000001E-3</v>
      </c>
      <c r="AX32" s="48">
        <f t="shared" si="5"/>
        <v>5.0000000000000001E-3</v>
      </c>
      <c r="AY32" s="48">
        <f t="shared" si="5"/>
        <v>5.0000000000000001E-3</v>
      </c>
      <c r="AZ32" s="48">
        <f t="shared" si="5"/>
        <v>5.0000000000000001E-3</v>
      </c>
      <c r="BA32" s="49">
        <f t="shared" si="5"/>
        <v>5.0000000000000001E-3</v>
      </c>
    </row>
    <row r="33" spans="1:53" outlineLevel="1" x14ac:dyDescent="0.15">
      <c r="A33" s="43"/>
      <c r="B33" s="43" t="str">
        <f t="shared" si="6"/>
        <v>Engineering</v>
      </c>
      <c r="C33" s="9"/>
      <c r="D33" s="44"/>
      <c r="E33" s="64" t="s">
        <v>17</v>
      </c>
      <c r="F33" s="65">
        <v>200000</v>
      </c>
      <c r="G33" s="63">
        <v>44743</v>
      </c>
      <c r="H33" s="66" t="s">
        <v>0</v>
      </c>
      <c r="I33" s="67">
        <v>5.0000000000000001E-3</v>
      </c>
      <c r="J33" s="67" t="s">
        <v>111</v>
      </c>
      <c r="K33" s="64"/>
      <c r="L33" s="46">
        <f t="shared" si="1"/>
        <v>5.0000000000000001E-3</v>
      </c>
      <c r="M33" s="47">
        <f t="shared" si="1"/>
        <v>5.0000000000000001E-3</v>
      </c>
      <c r="N33" s="47">
        <f t="shared" si="1"/>
        <v>5.0000000000000001E-3</v>
      </c>
      <c r="O33" s="47" t="str">
        <f t="shared" si="1"/>
        <v/>
      </c>
      <c r="Q33" s="48"/>
      <c r="R33" s="48">
        <f t="shared" si="2"/>
        <v>0</v>
      </c>
      <c r="S33" s="48">
        <f t="shared" si="2"/>
        <v>0</v>
      </c>
      <c r="T33" s="48">
        <f t="shared" si="2"/>
        <v>0</v>
      </c>
      <c r="U33" s="48">
        <f t="shared" si="2"/>
        <v>0</v>
      </c>
      <c r="V33" s="48">
        <f t="shared" si="2"/>
        <v>0</v>
      </c>
      <c r="W33" s="48">
        <f t="shared" si="2"/>
        <v>0</v>
      </c>
      <c r="X33" s="48">
        <f t="shared" si="2"/>
        <v>5.0000000000000001E-3</v>
      </c>
      <c r="Y33" s="48">
        <f t="shared" si="2"/>
        <v>5.0000000000000001E-3</v>
      </c>
      <c r="Z33" s="48">
        <f t="shared" si="2"/>
        <v>5.0000000000000001E-3</v>
      </c>
      <c r="AA33" s="48">
        <f t="shared" si="2"/>
        <v>5.0000000000000001E-3</v>
      </c>
      <c r="AB33" s="48">
        <f t="shared" si="3"/>
        <v>5.0000000000000001E-3</v>
      </c>
      <c r="AC33" s="49">
        <f t="shared" si="3"/>
        <v>5.0000000000000001E-3</v>
      </c>
      <c r="AD33" s="48">
        <f t="shared" si="3"/>
        <v>5.0000000000000001E-3</v>
      </c>
      <c r="AE33" s="48">
        <f t="shared" si="3"/>
        <v>5.0000000000000001E-3</v>
      </c>
      <c r="AF33" s="48">
        <f t="shared" si="3"/>
        <v>5.0000000000000001E-3</v>
      </c>
      <c r="AG33" s="48">
        <f t="shared" si="3"/>
        <v>5.0000000000000001E-3</v>
      </c>
      <c r="AH33" s="48">
        <f t="shared" si="3"/>
        <v>5.0000000000000001E-3</v>
      </c>
      <c r="AI33" s="48">
        <f t="shared" si="3"/>
        <v>5.0000000000000001E-3</v>
      </c>
      <c r="AJ33" s="48">
        <f t="shared" si="3"/>
        <v>5.0000000000000001E-3</v>
      </c>
      <c r="AK33" s="48">
        <f t="shared" si="3"/>
        <v>5.0000000000000001E-3</v>
      </c>
      <c r="AL33" s="48">
        <f t="shared" si="4"/>
        <v>5.0000000000000001E-3</v>
      </c>
      <c r="AM33" s="48">
        <f t="shared" si="4"/>
        <v>5.0000000000000001E-3</v>
      </c>
      <c r="AN33" s="48">
        <f t="shared" si="4"/>
        <v>5.0000000000000001E-3</v>
      </c>
      <c r="AO33" s="49">
        <f t="shared" si="4"/>
        <v>5.0000000000000001E-3</v>
      </c>
      <c r="AP33" s="48">
        <f t="shared" si="4"/>
        <v>5.0000000000000001E-3</v>
      </c>
      <c r="AQ33" s="48">
        <f t="shared" si="4"/>
        <v>5.0000000000000001E-3</v>
      </c>
      <c r="AR33" s="48">
        <f t="shared" si="4"/>
        <v>5.0000000000000001E-3</v>
      </c>
      <c r="AS33" s="48">
        <f t="shared" si="4"/>
        <v>5.0000000000000001E-3</v>
      </c>
      <c r="AT33" s="48">
        <f t="shared" si="4"/>
        <v>5.0000000000000001E-3</v>
      </c>
      <c r="AU33" s="48">
        <f t="shared" si="4"/>
        <v>5.0000000000000001E-3</v>
      </c>
      <c r="AV33" s="48">
        <f t="shared" si="5"/>
        <v>5.0000000000000001E-3</v>
      </c>
      <c r="AW33" s="48">
        <f t="shared" si="5"/>
        <v>5.0000000000000001E-3</v>
      </c>
      <c r="AX33" s="48">
        <f t="shared" si="5"/>
        <v>5.0000000000000001E-3</v>
      </c>
      <c r="AY33" s="48">
        <f t="shared" si="5"/>
        <v>5.0000000000000001E-3</v>
      </c>
      <c r="AZ33" s="48">
        <f t="shared" si="5"/>
        <v>5.0000000000000001E-3</v>
      </c>
      <c r="BA33" s="49">
        <f t="shared" si="5"/>
        <v>5.0000000000000001E-3</v>
      </c>
    </row>
    <row r="34" spans="1:53" outlineLevel="1" x14ac:dyDescent="0.15">
      <c r="A34" s="43"/>
      <c r="B34" s="43" t="str">
        <f t="shared" si="6"/>
        <v>Engineering</v>
      </c>
      <c r="C34" s="9"/>
      <c r="D34" s="44"/>
      <c r="E34" s="64" t="s">
        <v>17</v>
      </c>
      <c r="F34" s="65">
        <v>200000</v>
      </c>
      <c r="G34" s="63">
        <v>44713</v>
      </c>
      <c r="H34" s="66" t="s">
        <v>0</v>
      </c>
      <c r="I34" s="67">
        <v>5.0000000000000001E-3</v>
      </c>
      <c r="J34" s="67" t="s">
        <v>111</v>
      </c>
      <c r="K34" s="64"/>
      <c r="L34" s="46">
        <f t="shared" si="1"/>
        <v>5.0000000000000001E-3</v>
      </c>
      <c r="M34" s="47">
        <f t="shared" si="1"/>
        <v>5.0000000000000001E-3</v>
      </c>
      <c r="N34" s="47">
        <f t="shared" si="1"/>
        <v>5.0000000000000001E-3</v>
      </c>
      <c r="O34" s="47" t="str">
        <f t="shared" si="1"/>
        <v/>
      </c>
      <c r="Q34" s="48"/>
      <c r="R34" s="48">
        <f t="shared" si="2"/>
        <v>0</v>
      </c>
      <c r="S34" s="48">
        <f t="shared" si="2"/>
        <v>0</v>
      </c>
      <c r="T34" s="48">
        <f t="shared" si="2"/>
        <v>0</v>
      </c>
      <c r="U34" s="48">
        <f t="shared" si="2"/>
        <v>0</v>
      </c>
      <c r="V34" s="48">
        <f t="shared" si="2"/>
        <v>0</v>
      </c>
      <c r="W34" s="48">
        <f t="shared" si="2"/>
        <v>5.0000000000000001E-3</v>
      </c>
      <c r="X34" s="48">
        <f t="shared" si="2"/>
        <v>5.0000000000000001E-3</v>
      </c>
      <c r="Y34" s="48">
        <f t="shared" si="2"/>
        <v>5.0000000000000001E-3</v>
      </c>
      <c r="Z34" s="48">
        <f t="shared" si="2"/>
        <v>5.0000000000000001E-3</v>
      </c>
      <c r="AA34" s="48">
        <f t="shared" si="2"/>
        <v>5.0000000000000001E-3</v>
      </c>
      <c r="AB34" s="48">
        <f t="shared" si="3"/>
        <v>5.0000000000000001E-3</v>
      </c>
      <c r="AC34" s="49">
        <f t="shared" si="3"/>
        <v>5.0000000000000001E-3</v>
      </c>
      <c r="AD34" s="48">
        <f t="shared" si="3"/>
        <v>5.0000000000000001E-3</v>
      </c>
      <c r="AE34" s="48">
        <f t="shared" si="3"/>
        <v>5.0000000000000001E-3</v>
      </c>
      <c r="AF34" s="48">
        <f t="shared" si="3"/>
        <v>5.0000000000000001E-3</v>
      </c>
      <c r="AG34" s="48">
        <f t="shared" si="3"/>
        <v>5.0000000000000001E-3</v>
      </c>
      <c r="AH34" s="48">
        <f t="shared" si="3"/>
        <v>5.0000000000000001E-3</v>
      </c>
      <c r="AI34" s="48">
        <f t="shared" si="3"/>
        <v>5.0000000000000001E-3</v>
      </c>
      <c r="AJ34" s="48">
        <f t="shared" si="3"/>
        <v>5.0000000000000001E-3</v>
      </c>
      <c r="AK34" s="48">
        <f t="shared" si="3"/>
        <v>5.0000000000000001E-3</v>
      </c>
      <c r="AL34" s="48">
        <f t="shared" si="4"/>
        <v>5.0000000000000001E-3</v>
      </c>
      <c r="AM34" s="48">
        <f t="shared" si="4"/>
        <v>5.0000000000000001E-3</v>
      </c>
      <c r="AN34" s="48">
        <f t="shared" si="4"/>
        <v>5.0000000000000001E-3</v>
      </c>
      <c r="AO34" s="49">
        <f t="shared" si="4"/>
        <v>5.0000000000000001E-3</v>
      </c>
      <c r="AP34" s="48">
        <f t="shared" si="4"/>
        <v>5.0000000000000001E-3</v>
      </c>
      <c r="AQ34" s="48">
        <f t="shared" si="4"/>
        <v>5.0000000000000001E-3</v>
      </c>
      <c r="AR34" s="48">
        <f t="shared" si="4"/>
        <v>5.0000000000000001E-3</v>
      </c>
      <c r="AS34" s="48">
        <f t="shared" si="4"/>
        <v>5.0000000000000001E-3</v>
      </c>
      <c r="AT34" s="48">
        <f t="shared" si="4"/>
        <v>5.0000000000000001E-3</v>
      </c>
      <c r="AU34" s="48">
        <f t="shared" si="4"/>
        <v>5.0000000000000001E-3</v>
      </c>
      <c r="AV34" s="48">
        <f t="shared" si="5"/>
        <v>5.0000000000000001E-3</v>
      </c>
      <c r="AW34" s="48">
        <f t="shared" si="5"/>
        <v>5.0000000000000001E-3</v>
      </c>
      <c r="AX34" s="48">
        <f t="shared" si="5"/>
        <v>5.0000000000000001E-3</v>
      </c>
      <c r="AY34" s="48">
        <f t="shared" si="5"/>
        <v>5.0000000000000001E-3</v>
      </c>
      <c r="AZ34" s="48">
        <f t="shared" si="5"/>
        <v>5.0000000000000001E-3</v>
      </c>
      <c r="BA34" s="49">
        <f t="shared" si="5"/>
        <v>5.0000000000000001E-3</v>
      </c>
    </row>
    <row r="35" spans="1:53" outlineLevel="1" x14ac:dyDescent="0.15">
      <c r="A35" s="43"/>
      <c r="B35" s="43" t="str">
        <f t="shared" si="6"/>
        <v>Engineering</v>
      </c>
      <c r="C35" s="9"/>
      <c r="D35" s="44"/>
      <c r="E35" s="64" t="s">
        <v>17</v>
      </c>
      <c r="F35" s="65">
        <v>200000</v>
      </c>
      <c r="G35" s="63">
        <v>44713</v>
      </c>
      <c r="H35" s="66" t="s">
        <v>0</v>
      </c>
      <c r="I35" s="67">
        <v>5.0000000000000001E-3</v>
      </c>
      <c r="J35" s="67" t="s">
        <v>111</v>
      </c>
      <c r="K35" s="64"/>
      <c r="L35" s="46">
        <f t="shared" si="1"/>
        <v>5.0000000000000001E-3</v>
      </c>
      <c r="M35" s="47">
        <f t="shared" si="1"/>
        <v>5.0000000000000001E-3</v>
      </c>
      <c r="N35" s="47">
        <f t="shared" si="1"/>
        <v>5.0000000000000001E-3</v>
      </c>
      <c r="O35" s="47" t="str">
        <f t="shared" si="1"/>
        <v/>
      </c>
      <c r="Q35" s="48"/>
      <c r="R35" s="48">
        <f t="shared" ref="R35:AA44" si="7">IF($G35&gt;R$17,0,1)*$I35</f>
        <v>0</v>
      </c>
      <c r="S35" s="48">
        <f t="shared" si="7"/>
        <v>0</v>
      </c>
      <c r="T35" s="48">
        <f t="shared" si="7"/>
        <v>0</v>
      </c>
      <c r="U35" s="48">
        <f t="shared" si="7"/>
        <v>0</v>
      </c>
      <c r="V35" s="48">
        <f t="shared" si="7"/>
        <v>0</v>
      </c>
      <c r="W35" s="48">
        <f t="shared" si="7"/>
        <v>5.0000000000000001E-3</v>
      </c>
      <c r="X35" s="48">
        <f t="shared" si="7"/>
        <v>5.0000000000000001E-3</v>
      </c>
      <c r="Y35" s="48">
        <f t="shared" si="7"/>
        <v>5.0000000000000001E-3</v>
      </c>
      <c r="Z35" s="48">
        <f t="shared" si="7"/>
        <v>5.0000000000000001E-3</v>
      </c>
      <c r="AA35" s="48">
        <f t="shared" si="7"/>
        <v>5.0000000000000001E-3</v>
      </c>
      <c r="AB35" s="48">
        <f t="shared" ref="AB35:AK44" si="8">IF($G35&gt;AB$17,0,1)*$I35</f>
        <v>5.0000000000000001E-3</v>
      </c>
      <c r="AC35" s="49">
        <f t="shared" si="8"/>
        <v>5.0000000000000001E-3</v>
      </c>
      <c r="AD35" s="48">
        <f t="shared" si="8"/>
        <v>5.0000000000000001E-3</v>
      </c>
      <c r="AE35" s="48">
        <f t="shared" si="8"/>
        <v>5.0000000000000001E-3</v>
      </c>
      <c r="AF35" s="48">
        <f t="shared" si="8"/>
        <v>5.0000000000000001E-3</v>
      </c>
      <c r="AG35" s="48">
        <f t="shared" si="8"/>
        <v>5.0000000000000001E-3</v>
      </c>
      <c r="AH35" s="48">
        <f t="shared" si="8"/>
        <v>5.0000000000000001E-3</v>
      </c>
      <c r="AI35" s="48">
        <f t="shared" si="8"/>
        <v>5.0000000000000001E-3</v>
      </c>
      <c r="AJ35" s="48">
        <f t="shared" si="8"/>
        <v>5.0000000000000001E-3</v>
      </c>
      <c r="AK35" s="48">
        <f t="shared" si="8"/>
        <v>5.0000000000000001E-3</v>
      </c>
      <c r="AL35" s="48">
        <f t="shared" ref="AL35:AU44" si="9">IF($G35&gt;AL$17,0,1)*$I35</f>
        <v>5.0000000000000001E-3</v>
      </c>
      <c r="AM35" s="48">
        <f t="shared" si="9"/>
        <v>5.0000000000000001E-3</v>
      </c>
      <c r="AN35" s="48">
        <f t="shared" si="9"/>
        <v>5.0000000000000001E-3</v>
      </c>
      <c r="AO35" s="49">
        <f t="shared" si="9"/>
        <v>5.0000000000000001E-3</v>
      </c>
      <c r="AP35" s="48">
        <f t="shared" si="9"/>
        <v>5.0000000000000001E-3</v>
      </c>
      <c r="AQ35" s="48">
        <f t="shared" si="9"/>
        <v>5.0000000000000001E-3</v>
      </c>
      <c r="AR35" s="48">
        <f t="shared" si="9"/>
        <v>5.0000000000000001E-3</v>
      </c>
      <c r="AS35" s="48">
        <f t="shared" si="9"/>
        <v>5.0000000000000001E-3</v>
      </c>
      <c r="AT35" s="48">
        <f t="shared" si="9"/>
        <v>5.0000000000000001E-3</v>
      </c>
      <c r="AU35" s="48">
        <f t="shared" si="9"/>
        <v>5.0000000000000001E-3</v>
      </c>
      <c r="AV35" s="48">
        <f t="shared" ref="AV35:BA44" si="10">IF($G35&gt;AV$17,0,1)*$I35</f>
        <v>5.0000000000000001E-3</v>
      </c>
      <c r="AW35" s="48">
        <f t="shared" si="10"/>
        <v>5.0000000000000001E-3</v>
      </c>
      <c r="AX35" s="48">
        <f t="shared" si="10"/>
        <v>5.0000000000000001E-3</v>
      </c>
      <c r="AY35" s="48">
        <f t="shared" si="10"/>
        <v>5.0000000000000001E-3</v>
      </c>
      <c r="AZ35" s="48">
        <f t="shared" si="10"/>
        <v>5.0000000000000001E-3</v>
      </c>
      <c r="BA35" s="49">
        <f t="shared" si="10"/>
        <v>5.0000000000000001E-3</v>
      </c>
    </row>
    <row r="36" spans="1:53" outlineLevel="1" x14ac:dyDescent="0.15">
      <c r="A36" s="43"/>
      <c r="B36" s="43" t="str">
        <f t="shared" si="6"/>
        <v>Engineering</v>
      </c>
      <c r="C36" s="9"/>
      <c r="D36" s="44"/>
      <c r="E36" s="64" t="s">
        <v>22</v>
      </c>
      <c r="F36" s="65">
        <v>150000</v>
      </c>
      <c r="G36" s="63">
        <v>44743</v>
      </c>
      <c r="H36" s="66" t="s">
        <v>0</v>
      </c>
      <c r="I36" s="67">
        <v>1E-3</v>
      </c>
      <c r="J36" s="67" t="s">
        <v>111</v>
      </c>
      <c r="K36" s="64"/>
      <c r="L36" s="46">
        <f t="shared" si="1"/>
        <v>1E-3</v>
      </c>
      <c r="M36" s="47">
        <f t="shared" si="1"/>
        <v>1E-3</v>
      </c>
      <c r="N36" s="47">
        <f t="shared" si="1"/>
        <v>1E-3</v>
      </c>
      <c r="O36" s="47" t="str">
        <f t="shared" si="1"/>
        <v/>
      </c>
      <c r="Q36" s="48"/>
      <c r="R36" s="48">
        <f t="shared" si="7"/>
        <v>0</v>
      </c>
      <c r="S36" s="48">
        <f t="shared" si="7"/>
        <v>0</v>
      </c>
      <c r="T36" s="48">
        <f t="shared" si="7"/>
        <v>0</v>
      </c>
      <c r="U36" s="48">
        <f t="shared" si="7"/>
        <v>0</v>
      </c>
      <c r="V36" s="48">
        <f t="shared" si="7"/>
        <v>0</v>
      </c>
      <c r="W36" s="48">
        <f t="shared" si="7"/>
        <v>0</v>
      </c>
      <c r="X36" s="48">
        <f t="shared" si="7"/>
        <v>1E-3</v>
      </c>
      <c r="Y36" s="48">
        <f t="shared" si="7"/>
        <v>1E-3</v>
      </c>
      <c r="Z36" s="48">
        <f t="shared" si="7"/>
        <v>1E-3</v>
      </c>
      <c r="AA36" s="48">
        <f t="shared" si="7"/>
        <v>1E-3</v>
      </c>
      <c r="AB36" s="48">
        <f t="shared" si="8"/>
        <v>1E-3</v>
      </c>
      <c r="AC36" s="49">
        <f t="shared" si="8"/>
        <v>1E-3</v>
      </c>
      <c r="AD36" s="48">
        <f t="shared" si="8"/>
        <v>1E-3</v>
      </c>
      <c r="AE36" s="48">
        <f t="shared" si="8"/>
        <v>1E-3</v>
      </c>
      <c r="AF36" s="48">
        <f t="shared" si="8"/>
        <v>1E-3</v>
      </c>
      <c r="AG36" s="48">
        <f t="shared" si="8"/>
        <v>1E-3</v>
      </c>
      <c r="AH36" s="48">
        <f t="shared" si="8"/>
        <v>1E-3</v>
      </c>
      <c r="AI36" s="48">
        <f t="shared" si="8"/>
        <v>1E-3</v>
      </c>
      <c r="AJ36" s="48">
        <f t="shared" si="8"/>
        <v>1E-3</v>
      </c>
      <c r="AK36" s="48">
        <f t="shared" si="8"/>
        <v>1E-3</v>
      </c>
      <c r="AL36" s="48">
        <f t="shared" si="9"/>
        <v>1E-3</v>
      </c>
      <c r="AM36" s="48">
        <f t="shared" si="9"/>
        <v>1E-3</v>
      </c>
      <c r="AN36" s="48">
        <f t="shared" si="9"/>
        <v>1E-3</v>
      </c>
      <c r="AO36" s="49">
        <f t="shared" si="9"/>
        <v>1E-3</v>
      </c>
      <c r="AP36" s="48">
        <f t="shared" si="9"/>
        <v>1E-3</v>
      </c>
      <c r="AQ36" s="48">
        <f t="shared" si="9"/>
        <v>1E-3</v>
      </c>
      <c r="AR36" s="48">
        <f t="shared" si="9"/>
        <v>1E-3</v>
      </c>
      <c r="AS36" s="48">
        <f t="shared" si="9"/>
        <v>1E-3</v>
      </c>
      <c r="AT36" s="48">
        <f t="shared" si="9"/>
        <v>1E-3</v>
      </c>
      <c r="AU36" s="48">
        <f t="shared" si="9"/>
        <v>1E-3</v>
      </c>
      <c r="AV36" s="48">
        <f t="shared" si="10"/>
        <v>1E-3</v>
      </c>
      <c r="AW36" s="48">
        <f t="shared" si="10"/>
        <v>1E-3</v>
      </c>
      <c r="AX36" s="48">
        <f t="shared" si="10"/>
        <v>1E-3</v>
      </c>
      <c r="AY36" s="48">
        <f t="shared" si="10"/>
        <v>1E-3</v>
      </c>
      <c r="AZ36" s="48">
        <f t="shared" si="10"/>
        <v>1E-3</v>
      </c>
      <c r="BA36" s="49">
        <f t="shared" si="10"/>
        <v>1E-3</v>
      </c>
    </row>
    <row r="37" spans="1:53" outlineLevel="1" x14ac:dyDescent="0.15">
      <c r="A37" s="43"/>
      <c r="B37" s="43" t="str">
        <f t="shared" si="6"/>
        <v>Engineering</v>
      </c>
      <c r="C37" s="9"/>
      <c r="D37" s="44"/>
      <c r="E37" s="64" t="s">
        <v>22</v>
      </c>
      <c r="F37" s="65">
        <v>150000</v>
      </c>
      <c r="G37" s="63">
        <v>44743</v>
      </c>
      <c r="H37" s="66" t="s">
        <v>0</v>
      </c>
      <c r="I37" s="67">
        <v>1E-3</v>
      </c>
      <c r="J37" s="67" t="s">
        <v>111</v>
      </c>
      <c r="K37" s="64"/>
      <c r="L37" s="46">
        <f t="shared" si="1"/>
        <v>1E-3</v>
      </c>
      <c r="M37" s="47">
        <f t="shared" si="1"/>
        <v>1E-3</v>
      </c>
      <c r="N37" s="47">
        <f t="shared" si="1"/>
        <v>1E-3</v>
      </c>
      <c r="O37" s="47" t="str">
        <f t="shared" si="1"/>
        <v/>
      </c>
      <c r="Q37" s="48"/>
      <c r="R37" s="48">
        <f t="shared" si="7"/>
        <v>0</v>
      </c>
      <c r="S37" s="48">
        <f t="shared" si="7"/>
        <v>0</v>
      </c>
      <c r="T37" s="48">
        <f t="shared" si="7"/>
        <v>0</v>
      </c>
      <c r="U37" s="48">
        <f t="shared" si="7"/>
        <v>0</v>
      </c>
      <c r="V37" s="48">
        <f t="shared" si="7"/>
        <v>0</v>
      </c>
      <c r="W37" s="48">
        <f t="shared" si="7"/>
        <v>0</v>
      </c>
      <c r="X37" s="48">
        <f t="shared" si="7"/>
        <v>1E-3</v>
      </c>
      <c r="Y37" s="48">
        <f t="shared" si="7"/>
        <v>1E-3</v>
      </c>
      <c r="Z37" s="48">
        <f t="shared" si="7"/>
        <v>1E-3</v>
      </c>
      <c r="AA37" s="48">
        <f t="shared" si="7"/>
        <v>1E-3</v>
      </c>
      <c r="AB37" s="48">
        <f t="shared" si="8"/>
        <v>1E-3</v>
      </c>
      <c r="AC37" s="49">
        <f t="shared" si="8"/>
        <v>1E-3</v>
      </c>
      <c r="AD37" s="48">
        <f t="shared" si="8"/>
        <v>1E-3</v>
      </c>
      <c r="AE37" s="48">
        <f t="shared" si="8"/>
        <v>1E-3</v>
      </c>
      <c r="AF37" s="48">
        <f t="shared" si="8"/>
        <v>1E-3</v>
      </c>
      <c r="AG37" s="48">
        <f t="shared" si="8"/>
        <v>1E-3</v>
      </c>
      <c r="AH37" s="48">
        <f t="shared" si="8"/>
        <v>1E-3</v>
      </c>
      <c r="AI37" s="48">
        <f t="shared" si="8"/>
        <v>1E-3</v>
      </c>
      <c r="AJ37" s="48">
        <f t="shared" si="8"/>
        <v>1E-3</v>
      </c>
      <c r="AK37" s="48">
        <f t="shared" si="8"/>
        <v>1E-3</v>
      </c>
      <c r="AL37" s="48">
        <f t="shared" si="9"/>
        <v>1E-3</v>
      </c>
      <c r="AM37" s="48">
        <f t="shared" si="9"/>
        <v>1E-3</v>
      </c>
      <c r="AN37" s="48">
        <f t="shared" si="9"/>
        <v>1E-3</v>
      </c>
      <c r="AO37" s="49">
        <f t="shared" si="9"/>
        <v>1E-3</v>
      </c>
      <c r="AP37" s="48">
        <f t="shared" si="9"/>
        <v>1E-3</v>
      </c>
      <c r="AQ37" s="48">
        <f t="shared" si="9"/>
        <v>1E-3</v>
      </c>
      <c r="AR37" s="48">
        <f t="shared" si="9"/>
        <v>1E-3</v>
      </c>
      <c r="AS37" s="48">
        <f t="shared" si="9"/>
        <v>1E-3</v>
      </c>
      <c r="AT37" s="48">
        <f t="shared" si="9"/>
        <v>1E-3</v>
      </c>
      <c r="AU37" s="48">
        <f t="shared" si="9"/>
        <v>1E-3</v>
      </c>
      <c r="AV37" s="48">
        <f t="shared" si="10"/>
        <v>1E-3</v>
      </c>
      <c r="AW37" s="48">
        <f t="shared" si="10"/>
        <v>1E-3</v>
      </c>
      <c r="AX37" s="48">
        <f t="shared" si="10"/>
        <v>1E-3</v>
      </c>
      <c r="AY37" s="48">
        <f t="shared" si="10"/>
        <v>1E-3</v>
      </c>
      <c r="AZ37" s="48">
        <f t="shared" si="10"/>
        <v>1E-3</v>
      </c>
      <c r="BA37" s="49">
        <f t="shared" si="10"/>
        <v>1E-3</v>
      </c>
    </row>
    <row r="38" spans="1:53" outlineLevel="1" x14ac:dyDescent="0.15">
      <c r="A38" s="43"/>
      <c r="B38" s="43" t="str">
        <f t="shared" si="6"/>
        <v>Engineering</v>
      </c>
      <c r="C38" s="9"/>
      <c r="D38" s="44"/>
      <c r="E38" s="64" t="s">
        <v>22</v>
      </c>
      <c r="F38" s="65">
        <v>150000</v>
      </c>
      <c r="G38" s="63">
        <v>44805</v>
      </c>
      <c r="H38" s="66" t="s">
        <v>0</v>
      </c>
      <c r="I38" s="67">
        <v>1E-3</v>
      </c>
      <c r="J38" s="67" t="s">
        <v>111</v>
      </c>
      <c r="K38" s="64"/>
      <c r="L38" s="46">
        <f t="shared" si="1"/>
        <v>1E-3</v>
      </c>
      <c r="M38" s="47">
        <f t="shared" si="1"/>
        <v>1E-3</v>
      </c>
      <c r="N38" s="47">
        <f t="shared" si="1"/>
        <v>1E-3</v>
      </c>
      <c r="O38" s="47" t="str">
        <f t="shared" si="1"/>
        <v/>
      </c>
      <c r="Q38" s="48"/>
      <c r="R38" s="48">
        <f t="shared" si="7"/>
        <v>0</v>
      </c>
      <c r="S38" s="48">
        <f t="shared" si="7"/>
        <v>0</v>
      </c>
      <c r="T38" s="48">
        <f t="shared" si="7"/>
        <v>0</v>
      </c>
      <c r="U38" s="48">
        <f t="shared" si="7"/>
        <v>0</v>
      </c>
      <c r="V38" s="48">
        <f t="shared" si="7"/>
        <v>0</v>
      </c>
      <c r="W38" s="48">
        <f t="shared" si="7"/>
        <v>0</v>
      </c>
      <c r="X38" s="48">
        <f t="shared" si="7"/>
        <v>0</v>
      </c>
      <c r="Y38" s="48">
        <f t="shared" si="7"/>
        <v>0</v>
      </c>
      <c r="Z38" s="48">
        <f t="shared" si="7"/>
        <v>1E-3</v>
      </c>
      <c r="AA38" s="48">
        <f t="shared" si="7"/>
        <v>1E-3</v>
      </c>
      <c r="AB38" s="48">
        <f t="shared" si="8"/>
        <v>1E-3</v>
      </c>
      <c r="AC38" s="49">
        <f t="shared" si="8"/>
        <v>1E-3</v>
      </c>
      <c r="AD38" s="48">
        <f t="shared" si="8"/>
        <v>1E-3</v>
      </c>
      <c r="AE38" s="48">
        <f t="shared" si="8"/>
        <v>1E-3</v>
      </c>
      <c r="AF38" s="48">
        <f t="shared" si="8"/>
        <v>1E-3</v>
      </c>
      <c r="AG38" s="48">
        <f t="shared" si="8"/>
        <v>1E-3</v>
      </c>
      <c r="AH38" s="48">
        <f t="shared" si="8"/>
        <v>1E-3</v>
      </c>
      <c r="AI38" s="48">
        <f t="shared" si="8"/>
        <v>1E-3</v>
      </c>
      <c r="AJ38" s="48">
        <f t="shared" si="8"/>
        <v>1E-3</v>
      </c>
      <c r="AK38" s="48">
        <f t="shared" si="8"/>
        <v>1E-3</v>
      </c>
      <c r="AL38" s="48">
        <f t="shared" si="9"/>
        <v>1E-3</v>
      </c>
      <c r="AM38" s="48">
        <f t="shared" si="9"/>
        <v>1E-3</v>
      </c>
      <c r="AN38" s="48">
        <f t="shared" si="9"/>
        <v>1E-3</v>
      </c>
      <c r="AO38" s="49">
        <f t="shared" si="9"/>
        <v>1E-3</v>
      </c>
      <c r="AP38" s="48">
        <f t="shared" si="9"/>
        <v>1E-3</v>
      </c>
      <c r="AQ38" s="48">
        <f t="shared" si="9"/>
        <v>1E-3</v>
      </c>
      <c r="AR38" s="48">
        <f t="shared" si="9"/>
        <v>1E-3</v>
      </c>
      <c r="AS38" s="48">
        <f t="shared" si="9"/>
        <v>1E-3</v>
      </c>
      <c r="AT38" s="48">
        <f t="shared" si="9"/>
        <v>1E-3</v>
      </c>
      <c r="AU38" s="48">
        <f t="shared" si="9"/>
        <v>1E-3</v>
      </c>
      <c r="AV38" s="48">
        <f t="shared" si="10"/>
        <v>1E-3</v>
      </c>
      <c r="AW38" s="48">
        <f t="shared" si="10"/>
        <v>1E-3</v>
      </c>
      <c r="AX38" s="48">
        <f t="shared" si="10"/>
        <v>1E-3</v>
      </c>
      <c r="AY38" s="48">
        <f t="shared" si="10"/>
        <v>1E-3</v>
      </c>
      <c r="AZ38" s="48">
        <f t="shared" si="10"/>
        <v>1E-3</v>
      </c>
      <c r="BA38" s="49">
        <f t="shared" si="10"/>
        <v>1E-3</v>
      </c>
    </row>
    <row r="39" spans="1:53" outlineLevel="1" x14ac:dyDescent="0.15">
      <c r="A39" s="43"/>
      <c r="B39" s="43" t="str">
        <f t="shared" si="6"/>
        <v>Operations</v>
      </c>
      <c r="C39" s="9"/>
      <c r="D39" s="44"/>
      <c r="E39" s="64" t="s">
        <v>23</v>
      </c>
      <c r="F39" s="65">
        <v>150000</v>
      </c>
      <c r="G39" s="63">
        <v>44682</v>
      </c>
      <c r="H39" s="66" t="s">
        <v>3</v>
      </c>
      <c r="I39" s="67">
        <v>1E-3</v>
      </c>
      <c r="J39" s="67" t="s">
        <v>111</v>
      </c>
      <c r="K39" s="64"/>
      <c r="L39" s="46">
        <f t="shared" si="1"/>
        <v>1E-3</v>
      </c>
      <c r="M39" s="47">
        <f t="shared" si="1"/>
        <v>1E-3</v>
      </c>
      <c r="N39" s="47">
        <f t="shared" si="1"/>
        <v>1E-3</v>
      </c>
      <c r="O39" s="47" t="str">
        <f t="shared" si="1"/>
        <v/>
      </c>
      <c r="Q39" s="48"/>
      <c r="R39" s="48">
        <f t="shared" si="7"/>
        <v>0</v>
      </c>
      <c r="S39" s="48">
        <f t="shared" si="7"/>
        <v>0</v>
      </c>
      <c r="T39" s="48">
        <f t="shared" si="7"/>
        <v>0</v>
      </c>
      <c r="U39" s="48">
        <f t="shared" si="7"/>
        <v>0</v>
      </c>
      <c r="V39" s="48">
        <f t="shared" si="7"/>
        <v>1E-3</v>
      </c>
      <c r="W39" s="48">
        <f t="shared" si="7"/>
        <v>1E-3</v>
      </c>
      <c r="X39" s="48">
        <f t="shared" si="7"/>
        <v>1E-3</v>
      </c>
      <c r="Y39" s="48">
        <f t="shared" si="7"/>
        <v>1E-3</v>
      </c>
      <c r="Z39" s="48">
        <f t="shared" si="7"/>
        <v>1E-3</v>
      </c>
      <c r="AA39" s="48">
        <f t="shared" si="7"/>
        <v>1E-3</v>
      </c>
      <c r="AB39" s="48">
        <f t="shared" si="8"/>
        <v>1E-3</v>
      </c>
      <c r="AC39" s="49">
        <f t="shared" si="8"/>
        <v>1E-3</v>
      </c>
      <c r="AD39" s="48">
        <f t="shared" si="8"/>
        <v>1E-3</v>
      </c>
      <c r="AE39" s="48">
        <f t="shared" si="8"/>
        <v>1E-3</v>
      </c>
      <c r="AF39" s="48">
        <f t="shared" si="8"/>
        <v>1E-3</v>
      </c>
      <c r="AG39" s="48">
        <f t="shared" si="8"/>
        <v>1E-3</v>
      </c>
      <c r="AH39" s="48">
        <f t="shared" si="8"/>
        <v>1E-3</v>
      </c>
      <c r="AI39" s="48">
        <f t="shared" si="8"/>
        <v>1E-3</v>
      </c>
      <c r="AJ39" s="48">
        <f t="shared" si="8"/>
        <v>1E-3</v>
      </c>
      <c r="AK39" s="48">
        <f t="shared" si="8"/>
        <v>1E-3</v>
      </c>
      <c r="AL39" s="48">
        <f t="shared" si="9"/>
        <v>1E-3</v>
      </c>
      <c r="AM39" s="48">
        <f t="shared" si="9"/>
        <v>1E-3</v>
      </c>
      <c r="AN39" s="48">
        <f t="shared" si="9"/>
        <v>1E-3</v>
      </c>
      <c r="AO39" s="49">
        <f t="shared" si="9"/>
        <v>1E-3</v>
      </c>
      <c r="AP39" s="48">
        <f t="shared" si="9"/>
        <v>1E-3</v>
      </c>
      <c r="AQ39" s="48">
        <f t="shared" si="9"/>
        <v>1E-3</v>
      </c>
      <c r="AR39" s="48">
        <f t="shared" si="9"/>
        <v>1E-3</v>
      </c>
      <c r="AS39" s="48">
        <f t="shared" si="9"/>
        <v>1E-3</v>
      </c>
      <c r="AT39" s="48">
        <f t="shared" si="9"/>
        <v>1E-3</v>
      </c>
      <c r="AU39" s="48">
        <f t="shared" si="9"/>
        <v>1E-3</v>
      </c>
      <c r="AV39" s="48">
        <f t="shared" si="10"/>
        <v>1E-3</v>
      </c>
      <c r="AW39" s="48">
        <f t="shared" si="10"/>
        <v>1E-3</v>
      </c>
      <c r="AX39" s="48">
        <f t="shared" si="10"/>
        <v>1E-3</v>
      </c>
      <c r="AY39" s="48">
        <f t="shared" si="10"/>
        <v>1E-3</v>
      </c>
      <c r="AZ39" s="48">
        <f t="shared" si="10"/>
        <v>1E-3</v>
      </c>
      <c r="BA39" s="49">
        <f t="shared" si="10"/>
        <v>1E-3</v>
      </c>
    </row>
    <row r="40" spans="1:53" outlineLevel="1" x14ac:dyDescent="0.15">
      <c r="A40" s="43"/>
      <c r="B40" s="43" t="str">
        <f t="shared" si="6"/>
        <v>Operations</v>
      </c>
      <c r="C40" s="9"/>
      <c r="D40" s="44"/>
      <c r="E40" s="64" t="s">
        <v>23</v>
      </c>
      <c r="F40" s="65">
        <v>150000</v>
      </c>
      <c r="G40" s="63">
        <v>44927</v>
      </c>
      <c r="H40" s="66" t="s">
        <v>3</v>
      </c>
      <c r="I40" s="67">
        <v>5.0000000000000001E-4</v>
      </c>
      <c r="J40" s="67" t="s">
        <v>111</v>
      </c>
      <c r="K40" s="64"/>
      <c r="L40" s="46" t="str">
        <f t="shared" si="1"/>
        <v/>
      </c>
      <c r="M40" s="47">
        <f t="shared" si="1"/>
        <v>5.0000000000000001E-4</v>
      </c>
      <c r="N40" s="47">
        <f t="shared" si="1"/>
        <v>5.0000000000000001E-4</v>
      </c>
      <c r="O40" s="47" t="str">
        <f t="shared" si="1"/>
        <v/>
      </c>
      <c r="Q40" s="48"/>
      <c r="R40" s="48">
        <f t="shared" si="7"/>
        <v>0</v>
      </c>
      <c r="S40" s="48">
        <f t="shared" si="7"/>
        <v>0</v>
      </c>
      <c r="T40" s="48">
        <f t="shared" si="7"/>
        <v>0</v>
      </c>
      <c r="U40" s="48">
        <f t="shared" si="7"/>
        <v>0</v>
      </c>
      <c r="V40" s="48">
        <f t="shared" si="7"/>
        <v>0</v>
      </c>
      <c r="W40" s="48">
        <f t="shared" si="7"/>
        <v>0</v>
      </c>
      <c r="X40" s="48">
        <f t="shared" si="7"/>
        <v>0</v>
      </c>
      <c r="Y40" s="48">
        <f t="shared" si="7"/>
        <v>0</v>
      </c>
      <c r="Z40" s="48">
        <f t="shared" si="7"/>
        <v>0</v>
      </c>
      <c r="AA40" s="48">
        <f t="shared" si="7"/>
        <v>0</v>
      </c>
      <c r="AB40" s="48">
        <f t="shared" si="8"/>
        <v>0</v>
      </c>
      <c r="AC40" s="49">
        <f t="shared" si="8"/>
        <v>0</v>
      </c>
      <c r="AD40" s="48">
        <f t="shared" si="8"/>
        <v>5.0000000000000001E-4</v>
      </c>
      <c r="AE40" s="48">
        <f t="shared" si="8"/>
        <v>5.0000000000000001E-4</v>
      </c>
      <c r="AF40" s="48">
        <f t="shared" si="8"/>
        <v>5.0000000000000001E-4</v>
      </c>
      <c r="AG40" s="48">
        <f t="shared" si="8"/>
        <v>5.0000000000000001E-4</v>
      </c>
      <c r="AH40" s="48">
        <f t="shared" si="8"/>
        <v>5.0000000000000001E-4</v>
      </c>
      <c r="AI40" s="48">
        <f t="shared" si="8"/>
        <v>5.0000000000000001E-4</v>
      </c>
      <c r="AJ40" s="48">
        <f t="shared" si="8"/>
        <v>5.0000000000000001E-4</v>
      </c>
      <c r="AK40" s="48">
        <f t="shared" si="8"/>
        <v>5.0000000000000001E-4</v>
      </c>
      <c r="AL40" s="48">
        <f t="shared" si="9"/>
        <v>5.0000000000000001E-4</v>
      </c>
      <c r="AM40" s="48">
        <f t="shared" si="9"/>
        <v>5.0000000000000001E-4</v>
      </c>
      <c r="AN40" s="48">
        <f t="shared" si="9"/>
        <v>5.0000000000000001E-4</v>
      </c>
      <c r="AO40" s="49">
        <f t="shared" si="9"/>
        <v>5.0000000000000001E-4</v>
      </c>
      <c r="AP40" s="48">
        <f t="shared" si="9"/>
        <v>5.0000000000000001E-4</v>
      </c>
      <c r="AQ40" s="48">
        <f t="shared" si="9"/>
        <v>5.0000000000000001E-4</v>
      </c>
      <c r="AR40" s="48">
        <f t="shared" si="9"/>
        <v>5.0000000000000001E-4</v>
      </c>
      <c r="AS40" s="48">
        <f t="shared" si="9"/>
        <v>5.0000000000000001E-4</v>
      </c>
      <c r="AT40" s="48">
        <f t="shared" si="9"/>
        <v>5.0000000000000001E-4</v>
      </c>
      <c r="AU40" s="48">
        <f t="shared" si="9"/>
        <v>5.0000000000000001E-4</v>
      </c>
      <c r="AV40" s="48">
        <f t="shared" si="10"/>
        <v>5.0000000000000001E-4</v>
      </c>
      <c r="AW40" s="48">
        <f t="shared" si="10"/>
        <v>5.0000000000000001E-4</v>
      </c>
      <c r="AX40" s="48">
        <f t="shared" si="10"/>
        <v>5.0000000000000001E-4</v>
      </c>
      <c r="AY40" s="48">
        <f t="shared" si="10"/>
        <v>5.0000000000000001E-4</v>
      </c>
      <c r="AZ40" s="48">
        <f t="shared" si="10"/>
        <v>5.0000000000000001E-4</v>
      </c>
      <c r="BA40" s="49">
        <f t="shared" si="10"/>
        <v>5.0000000000000001E-4</v>
      </c>
    </row>
    <row r="41" spans="1:53" outlineLevel="1" x14ac:dyDescent="0.15">
      <c r="A41" s="43"/>
      <c r="B41" s="43" t="str">
        <f t="shared" si="6"/>
        <v>Engineering</v>
      </c>
      <c r="C41" s="9"/>
      <c r="D41" s="44"/>
      <c r="E41" s="64" t="s">
        <v>24</v>
      </c>
      <c r="F41" s="65">
        <v>350000</v>
      </c>
      <c r="G41" s="63">
        <v>44743</v>
      </c>
      <c r="H41" s="66" t="s">
        <v>0</v>
      </c>
      <c r="I41" s="67">
        <v>5.0000000000000001E-3</v>
      </c>
      <c r="J41" s="67" t="s">
        <v>111</v>
      </c>
      <c r="K41" s="64"/>
      <c r="L41" s="46">
        <f t="shared" si="1"/>
        <v>5.0000000000000001E-3</v>
      </c>
      <c r="M41" s="47">
        <f t="shared" si="1"/>
        <v>5.0000000000000001E-3</v>
      </c>
      <c r="N41" s="47">
        <f t="shared" si="1"/>
        <v>5.0000000000000001E-3</v>
      </c>
      <c r="O41" s="47" t="str">
        <f t="shared" si="1"/>
        <v/>
      </c>
      <c r="Q41" s="48"/>
      <c r="R41" s="48">
        <f t="shared" si="7"/>
        <v>0</v>
      </c>
      <c r="S41" s="48">
        <f t="shared" si="7"/>
        <v>0</v>
      </c>
      <c r="T41" s="48">
        <f t="shared" si="7"/>
        <v>0</v>
      </c>
      <c r="U41" s="48">
        <f t="shared" si="7"/>
        <v>0</v>
      </c>
      <c r="V41" s="48">
        <f t="shared" si="7"/>
        <v>0</v>
      </c>
      <c r="W41" s="48">
        <f t="shared" si="7"/>
        <v>0</v>
      </c>
      <c r="X41" s="48">
        <f t="shared" si="7"/>
        <v>5.0000000000000001E-3</v>
      </c>
      <c r="Y41" s="48">
        <f t="shared" si="7"/>
        <v>5.0000000000000001E-3</v>
      </c>
      <c r="Z41" s="48">
        <f t="shared" si="7"/>
        <v>5.0000000000000001E-3</v>
      </c>
      <c r="AA41" s="48">
        <f t="shared" si="7"/>
        <v>5.0000000000000001E-3</v>
      </c>
      <c r="AB41" s="48">
        <f t="shared" si="8"/>
        <v>5.0000000000000001E-3</v>
      </c>
      <c r="AC41" s="49">
        <f t="shared" si="8"/>
        <v>5.0000000000000001E-3</v>
      </c>
      <c r="AD41" s="48">
        <f t="shared" si="8"/>
        <v>5.0000000000000001E-3</v>
      </c>
      <c r="AE41" s="48">
        <f t="shared" si="8"/>
        <v>5.0000000000000001E-3</v>
      </c>
      <c r="AF41" s="48">
        <f t="shared" si="8"/>
        <v>5.0000000000000001E-3</v>
      </c>
      <c r="AG41" s="48">
        <f t="shared" si="8"/>
        <v>5.0000000000000001E-3</v>
      </c>
      <c r="AH41" s="48">
        <f t="shared" si="8"/>
        <v>5.0000000000000001E-3</v>
      </c>
      <c r="AI41" s="48">
        <f t="shared" si="8"/>
        <v>5.0000000000000001E-3</v>
      </c>
      <c r="AJ41" s="48">
        <f t="shared" si="8"/>
        <v>5.0000000000000001E-3</v>
      </c>
      <c r="AK41" s="48">
        <f t="shared" si="8"/>
        <v>5.0000000000000001E-3</v>
      </c>
      <c r="AL41" s="48">
        <f t="shared" si="9"/>
        <v>5.0000000000000001E-3</v>
      </c>
      <c r="AM41" s="48">
        <f t="shared" si="9"/>
        <v>5.0000000000000001E-3</v>
      </c>
      <c r="AN41" s="48">
        <f t="shared" si="9"/>
        <v>5.0000000000000001E-3</v>
      </c>
      <c r="AO41" s="49">
        <f t="shared" si="9"/>
        <v>5.0000000000000001E-3</v>
      </c>
      <c r="AP41" s="48">
        <f t="shared" si="9"/>
        <v>5.0000000000000001E-3</v>
      </c>
      <c r="AQ41" s="48">
        <f t="shared" si="9"/>
        <v>5.0000000000000001E-3</v>
      </c>
      <c r="AR41" s="48">
        <f t="shared" si="9"/>
        <v>5.0000000000000001E-3</v>
      </c>
      <c r="AS41" s="48">
        <f t="shared" si="9"/>
        <v>5.0000000000000001E-3</v>
      </c>
      <c r="AT41" s="48">
        <f t="shared" si="9"/>
        <v>5.0000000000000001E-3</v>
      </c>
      <c r="AU41" s="48">
        <f t="shared" si="9"/>
        <v>5.0000000000000001E-3</v>
      </c>
      <c r="AV41" s="48">
        <f t="shared" si="10"/>
        <v>5.0000000000000001E-3</v>
      </c>
      <c r="AW41" s="48">
        <f t="shared" si="10"/>
        <v>5.0000000000000001E-3</v>
      </c>
      <c r="AX41" s="48">
        <f t="shared" si="10"/>
        <v>5.0000000000000001E-3</v>
      </c>
      <c r="AY41" s="48">
        <f t="shared" si="10"/>
        <v>5.0000000000000001E-3</v>
      </c>
      <c r="AZ41" s="48">
        <f t="shared" si="10"/>
        <v>5.0000000000000001E-3</v>
      </c>
      <c r="BA41" s="49">
        <f t="shared" si="10"/>
        <v>5.0000000000000001E-3</v>
      </c>
    </row>
    <row r="42" spans="1:53" outlineLevel="1" x14ac:dyDescent="0.15">
      <c r="A42" s="43"/>
      <c r="B42" s="43" t="str">
        <f t="shared" si="6"/>
        <v>Engineering</v>
      </c>
      <c r="C42" s="9"/>
      <c r="D42" s="44"/>
      <c r="E42" s="64" t="s">
        <v>26</v>
      </c>
      <c r="F42" s="65">
        <v>175000</v>
      </c>
      <c r="G42" s="63">
        <v>44774</v>
      </c>
      <c r="H42" s="66" t="s">
        <v>0</v>
      </c>
      <c r="I42" s="67">
        <v>1.5E-3</v>
      </c>
      <c r="J42" s="67" t="s">
        <v>111</v>
      </c>
      <c r="K42" s="64"/>
      <c r="L42" s="46">
        <f t="shared" si="1"/>
        <v>1.5E-3</v>
      </c>
      <c r="M42" s="47">
        <f t="shared" si="1"/>
        <v>1.5E-3</v>
      </c>
      <c r="N42" s="47">
        <f t="shared" si="1"/>
        <v>1.5E-3</v>
      </c>
      <c r="O42" s="47" t="str">
        <f t="shared" si="1"/>
        <v/>
      </c>
      <c r="Q42" s="48"/>
      <c r="R42" s="48">
        <f t="shared" si="7"/>
        <v>0</v>
      </c>
      <c r="S42" s="48">
        <f t="shared" si="7"/>
        <v>0</v>
      </c>
      <c r="T42" s="48">
        <f t="shared" si="7"/>
        <v>0</v>
      </c>
      <c r="U42" s="48">
        <f t="shared" si="7"/>
        <v>0</v>
      </c>
      <c r="V42" s="48">
        <f t="shared" si="7"/>
        <v>0</v>
      </c>
      <c r="W42" s="48">
        <f t="shared" si="7"/>
        <v>0</v>
      </c>
      <c r="X42" s="48">
        <f t="shared" si="7"/>
        <v>0</v>
      </c>
      <c r="Y42" s="48">
        <f t="shared" si="7"/>
        <v>1.5E-3</v>
      </c>
      <c r="Z42" s="48">
        <f t="shared" si="7"/>
        <v>1.5E-3</v>
      </c>
      <c r="AA42" s="48">
        <f t="shared" si="7"/>
        <v>1.5E-3</v>
      </c>
      <c r="AB42" s="48">
        <f t="shared" si="8"/>
        <v>1.5E-3</v>
      </c>
      <c r="AC42" s="49">
        <f t="shared" si="8"/>
        <v>1.5E-3</v>
      </c>
      <c r="AD42" s="48">
        <f t="shared" si="8"/>
        <v>1.5E-3</v>
      </c>
      <c r="AE42" s="48">
        <f t="shared" si="8"/>
        <v>1.5E-3</v>
      </c>
      <c r="AF42" s="48">
        <f t="shared" si="8"/>
        <v>1.5E-3</v>
      </c>
      <c r="AG42" s="48">
        <f t="shared" si="8"/>
        <v>1.5E-3</v>
      </c>
      <c r="AH42" s="48">
        <f t="shared" si="8"/>
        <v>1.5E-3</v>
      </c>
      <c r="AI42" s="48">
        <f t="shared" si="8"/>
        <v>1.5E-3</v>
      </c>
      <c r="AJ42" s="48">
        <f t="shared" si="8"/>
        <v>1.5E-3</v>
      </c>
      <c r="AK42" s="48">
        <f t="shared" si="8"/>
        <v>1.5E-3</v>
      </c>
      <c r="AL42" s="48">
        <f t="shared" si="9"/>
        <v>1.5E-3</v>
      </c>
      <c r="AM42" s="48">
        <f t="shared" si="9"/>
        <v>1.5E-3</v>
      </c>
      <c r="AN42" s="48">
        <f t="shared" si="9"/>
        <v>1.5E-3</v>
      </c>
      <c r="AO42" s="49">
        <f t="shared" si="9"/>
        <v>1.5E-3</v>
      </c>
      <c r="AP42" s="48">
        <f t="shared" si="9"/>
        <v>1.5E-3</v>
      </c>
      <c r="AQ42" s="48">
        <f t="shared" si="9"/>
        <v>1.5E-3</v>
      </c>
      <c r="AR42" s="48">
        <f t="shared" si="9"/>
        <v>1.5E-3</v>
      </c>
      <c r="AS42" s="48">
        <f t="shared" si="9"/>
        <v>1.5E-3</v>
      </c>
      <c r="AT42" s="48">
        <f t="shared" si="9"/>
        <v>1.5E-3</v>
      </c>
      <c r="AU42" s="48">
        <f t="shared" si="9"/>
        <v>1.5E-3</v>
      </c>
      <c r="AV42" s="48">
        <f t="shared" si="10"/>
        <v>1.5E-3</v>
      </c>
      <c r="AW42" s="48">
        <f t="shared" si="10"/>
        <v>1.5E-3</v>
      </c>
      <c r="AX42" s="48">
        <f t="shared" si="10"/>
        <v>1.5E-3</v>
      </c>
      <c r="AY42" s="48">
        <f t="shared" si="10"/>
        <v>1.5E-3</v>
      </c>
      <c r="AZ42" s="48">
        <f t="shared" si="10"/>
        <v>1.5E-3</v>
      </c>
      <c r="BA42" s="49">
        <f t="shared" si="10"/>
        <v>1.5E-3</v>
      </c>
    </row>
    <row r="43" spans="1:53" outlineLevel="1" x14ac:dyDescent="0.15">
      <c r="A43" s="43"/>
      <c r="B43" s="43" t="str">
        <f t="shared" si="6"/>
        <v>Engineering</v>
      </c>
      <c r="C43" s="9"/>
      <c r="D43" s="44"/>
      <c r="E43" s="64" t="s">
        <v>26</v>
      </c>
      <c r="F43" s="65">
        <v>175000</v>
      </c>
      <c r="G43" s="63">
        <v>44986</v>
      </c>
      <c r="H43" s="66" t="s">
        <v>0</v>
      </c>
      <c r="I43" s="67">
        <v>1.5E-3</v>
      </c>
      <c r="J43" s="67" t="s">
        <v>111</v>
      </c>
      <c r="K43" s="64"/>
      <c r="L43" s="46" t="str">
        <f t="shared" si="1"/>
        <v/>
      </c>
      <c r="M43" s="47">
        <f t="shared" si="1"/>
        <v>1.5E-3</v>
      </c>
      <c r="N43" s="47">
        <f t="shared" si="1"/>
        <v>1.5E-3</v>
      </c>
      <c r="O43" s="47" t="str">
        <f t="shared" si="1"/>
        <v/>
      </c>
      <c r="Q43" s="48"/>
      <c r="R43" s="48">
        <f t="shared" si="7"/>
        <v>0</v>
      </c>
      <c r="S43" s="48">
        <f t="shared" si="7"/>
        <v>0</v>
      </c>
      <c r="T43" s="48">
        <f t="shared" si="7"/>
        <v>0</v>
      </c>
      <c r="U43" s="48">
        <f t="shared" si="7"/>
        <v>0</v>
      </c>
      <c r="V43" s="48">
        <f t="shared" si="7"/>
        <v>0</v>
      </c>
      <c r="W43" s="48">
        <f t="shared" si="7"/>
        <v>0</v>
      </c>
      <c r="X43" s="48">
        <f t="shared" si="7"/>
        <v>0</v>
      </c>
      <c r="Y43" s="48">
        <f t="shared" si="7"/>
        <v>0</v>
      </c>
      <c r="Z43" s="48">
        <f t="shared" si="7"/>
        <v>0</v>
      </c>
      <c r="AA43" s="48">
        <f t="shared" si="7"/>
        <v>0</v>
      </c>
      <c r="AB43" s="48">
        <f t="shared" si="8"/>
        <v>0</v>
      </c>
      <c r="AC43" s="49">
        <f t="shared" si="8"/>
        <v>0</v>
      </c>
      <c r="AD43" s="48">
        <f t="shared" si="8"/>
        <v>0</v>
      </c>
      <c r="AE43" s="48">
        <f t="shared" si="8"/>
        <v>0</v>
      </c>
      <c r="AF43" s="48">
        <f t="shared" si="8"/>
        <v>1.5E-3</v>
      </c>
      <c r="AG43" s="48">
        <f t="shared" si="8"/>
        <v>1.5E-3</v>
      </c>
      <c r="AH43" s="48">
        <f t="shared" si="8"/>
        <v>1.5E-3</v>
      </c>
      <c r="AI43" s="48">
        <f t="shared" si="8"/>
        <v>1.5E-3</v>
      </c>
      <c r="AJ43" s="48">
        <f t="shared" si="8"/>
        <v>1.5E-3</v>
      </c>
      <c r="AK43" s="48">
        <f t="shared" si="8"/>
        <v>1.5E-3</v>
      </c>
      <c r="AL43" s="48">
        <f t="shared" si="9"/>
        <v>1.5E-3</v>
      </c>
      <c r="AM43" s="48">
        <f t="shared" si="9"/>
        <v>1.5E-3</v>
      </c>
      <c r="AN43" s="48">
        <f t="shared" si="9"/>
        <v>1.5E-3</v>
      </c>
      <c r="AO43" s="49">
        <f t="shared" si="9"/>
        <v>1.5E-3</v>
      </c>
      <c r="AP43" s="48">
        <f t="shared" si="9"/>
        <v>1.5E-3</v>
      </c>
      <c r="AQ43" s="48">
        <f t="shared" si="9"/>
        <v>1.5E-3</v>
      </c>
      <c r="AR43" s="48">
        <f t="shared" si="9"/>
        <v>1.5E-3</v>
      </c>
      <c r="AS43" s="48">
        <f t="shared" si="9"/>
        <v>1.5E-3</v>
      </c>
      <c r="AT43" s="48">
        <f t="shared" si="9"/>
        <v>1.5E-3</v>
      </c>
      <c r="AU43" s="48">
        <f t="shared" si="9"/>
        <v>1.5E-3</v>
      </c>
      <c r="AV43" s="48">
        <f t="shared" si="10"/>
        <v>1.5E-3</v>
      </c>
      <c r="AW43" s="48">
        <f t="shared" si="10"/>
        <v>1.5E-3</v>
      </c>
      <c r="AX43" s="48">
        <f t="shared" si="10"/>
        <v>1.5E-3</v>
      </c>
      <c r="AY43" s="48">
        <f t="shared" si="10"/>
        <v>1.5E-3</v>
      </c>
      <c r="AZ43" s="48">
        <f t="shared" si="10"/>
        <v>1.5E-3</v>
      </c>
      <c r="BA43" s="49">
        <f t="shared" si="10"/>
        <v>1.5E-3</v>
      </c>
    </row>
    <row r="44" spans="1:53" outlineLevel="1" x14ac:dyDescent="0.15">
      <c r="A44" s="43"/>
      <c r="B44" s="43" t="str">
        <f t="shared" si="6"/>
        <v>Operations</v>
      </c>
      <c r="C44" s="9"/>
      <c r="D44" s="44"/>
      <c r="E44" s="64" t="s">
        <v>27</v>
      </c>
      <c r="F44" s="65">
        <v>120000</v>
      </c>
      <c r="G44" s="63">
        <v>44774</v>
      </c>
      <c r="H44" s="66" t="s">
        <v>3</v>
      </c>
      <c r="I44" s="67">
        <v>2.5000000000000001E-3</v>
      </c>
      <c r="J44" s="67" t="s">
        <v>111</v>
      </c>
      <c r="K44" s="64"/>
      <c r="L44" s="46">
        <f t="shared" si="1"/>
        <v>2.5000000000000001E-3</v>
      </c>
      <c r="M44" s="47">
        <f t="shared" si="1"/>
        <v>2.5000000000000001E-3</v>
      </c>
      <c r="N44" s="47">
        <f t="shared" si="1"/>
        <v>2.5000000000000001E-3</v>
      </c>
      <c r="O44" s="47" t="str">
        <f t="shared" si="1"/>
        <v/>
      </c>
      <c r="Q44" s="48"/>
      <c r="R44" s="48">
        <f t="shared" si="7"/>
        <v>0</v>
      </c>
      <c r="S44" s="48">
        <f t="shared" si="7"/>
        <v>0</v>
      </c>
      <c r="T44" s="48">
        <f t="shared" si="7"/>
        <v>0</v>
      </c>
      <c r="U44" s="48">
        <f t="shared" si="7"/>
        <v>0</v>
      </c>
      <c r="V44" s="48">
        <f t="shared" si="7"/>
        <v>0</v>
      </c>
      <c r="W44" s="48">
        <f t="shared" si="7"/>
        <v>0</v>
      </c>
      <c r="X44" s="48">
        <f t="shared" si="7"/>
        <v>0</v>
      </c>
      <c r="Y44" s="48">
        <f t="shared" si="7"/>
        <v>2.5000000000000001E-3</v>
      </c>
      <c r="Z44" s="48">
        <f t="shared" si="7"/>
        <v>2.5000000000000001E-3</v>
      </c>
      <c r="AA44" s="48">
        <f t="shared" si="7"/>
        <v>2.5000000000000001E-3</v>
      </c>
      <c r="AB44" s="48">
        <f t="shared" si="8"/>
        <v>2.5000000000000001E-3</v>
      </c>
      <c r="AC44" s="49">
        <f t="shared" si="8"/>
        <v>2.5000000000000001E-3</v>
      </c>
      <c r="AD44" s="48">
        <f t="shared" si="8"/>
        <v>2.5000000000000001E-3</v>
      </c>
      <c r="AE44" s="48">
        <f t="shared" si="8"/>
        <v>2.5000000000000001E-3</v>
      </c>
      <c r="AF44" s="48">
        <f t="shared" si="8"/>
        <v>2.5000000000000001E-3</v>
      </c>
      <c r="AG44" s="48">
        <f t="shared" si="8"/>
        <v>2.5000000000000001E-3</v>
      </c>
      <c r="AH44" s="48">
        <f t="shared" si="8"/>
        <v>2.5000000000000001E-3</v>
      </c>
      <c r="AI44" s="48">
        <f t="shared" si="8"/>
        <v>2.5000000000000001E-3</v>
      </c>
      <c r="AJ44" s="48">
        <f t="shared" si="8"/>
        <v>2.5000000000000001E-3</v>
      </c>
      <c r="AK44" s="48">
        <f t="shared" si="8"/>
        <v>2.5000000000000001E-3</v>
      </c>
      <c r="AL44" s="48">
        <f t="shared" si="9"/>
        <v>2.5000000000000001E-3</v>
      </c>
      <c r="AM44" s="48">
        <f t="shared" si="9"/>
        <v>2.5000000000000001E-3</v>
      </c>
      <c r="AN44" s="48">
        <f t="shared" si="9"/>
        <v>2.5000000000000001E-3</v>
      </c>
      <c r="AO44" s="49">
        <f t="shared" si="9"/>
        <v>2.5000000000000001E-3</v>
      </c>
      <c r="AP44" s="48">
        <f t="shared" si="9"/>
        <v>2.5000000000000001E-3</v>
      </c>
      <c r="AQ44" s="48">
        <f t="shared" si="9"/>
        <v>2.5000000000000001E-3</v>
      </c>
      <c r="AR44" s="48">
        <f t="shared" si="9"/>
        <v>2.5000000000000001E-3</v>
      </c>
      <c r="AS44" s="48">
        <f t="shared" si="9"/>
        <v>2.5000000000000001E-3</v>
      </c>
      <c r="AT44" s="48">
        <f t="shared" si="9"/>
        <v>2.5000000000000001E-3</v>
      </c>
      <c r="AU44" s="48">
        <f t="shared" si="9"/>
        <v>2.5000000000000001E-3</v>
      </c>
      <c r="AV44" s="48">
        <f t="shared" si="10"/>
        <v>2.5000000000000001E-3</v>
      </c>
      <c r="AW44" s="48">
        <f t="shared" si="10"/>
        <v>2.5000000000000001E-3</v>
      </c>
      <c r="AX44" s="48">
        <f t="shared" si="10"/>
        <v>2.5000000000000001E-3</v>
      </c>
      <c r="AY44" s="48">
        <f t="shared" si="10"/>
        <v>2.5000000000000001E-3</v>
      </c>
      <c r="AZ44" s="48">
        <f t="shared" si="10"/>
        <v>2.5000000000000001E-3</v>
      </c>
      <c r="BA44" s="49">
        <f t="shared" si="10"/>
        <v>2.5000000000000001E-3</v>
      </c>
    </row>
    <row r="45" spans="1:53" outlineLevel="1" x14ac:dyDescent="0.15">
      <c r="A45" s="43"/>
      <c r="B45" s="43" t="str">
        <f t="shared" si="6"/>
        <v>Marketing</v>
      </c>
      <c r="C45" s="9"/>
      <c r="D45" s="44"/>
      <c r="E45" s="64" t="s">
        <v>28</v>
      </c>
      <c r="F45" s="65">
        <v>100000</v>
      </c>
      <c r="G45" s="63">
        <v>44805</v>
      </c>
      <c r="H45" s="66" t="s">
        <v>2</v>
      </c>
      <c r="I45" s="67">
        <v>5.0000000000000001E-4</v>
      </c>
      <c r="J45" s="67" t="s">
        <v>111</v>
      </c>
      <c r="K45" s="64"/>
      <c r="L45" s="46">
        <f t="shared" si="1"/>
        <v>5.0000000000000001E-4</v>
      </c>
      <c r="M45" s="47">
        <f t="shared" si="1"/>
        <v>5.0000000000000001E-4</v>
      </c>
      <c r="N45" s="47">
        <f t="shared" si="1"/>
        <v>5.0000000000000001E-4</v>
      </c>
      <c r="O45" s="47" t="str">
        <f t="shared" si="1"/>
        <v/>
      </c>
      <c r="Q45" s="48"/>
      <c r="R45" s="48">
        <f t="shared" ref="R45:AA54" si="11">IF($G45&gt;R$17,0,1)*$I45</f>
        <v>0</v>
      </c>
      <c r="S45" s="48">
        <f t="shared" si="11"/>
        <v>0</v>
      </c>
      <c r="T45" s="48">
        <f t="shared" si="11"/>
        <v>0</v>
      </c>
      <c r="U45" s="48">
        <f t="shared" si="11"/>
        <v>0</v>
      </c>
      <c r="V45" s="48">
        <f t="shared" si="11"/>
        <v>0</v>
      </c>
      <c r="W45" s="48">
        <f t="shared" si="11"/>
        <v>0</v>
      </c>
      <c r="X45" s="48">
        <f t="shared" si="11"/>
        <v>0</v>
      </c>
      <c r="Y45" s="48">
        <f t="shared" si="11"/>
        <v>0</v>
      </c>
      <c r="Z45" s="48">
        <f t="shared" si="11"/>
        <v>5.0000000000000001E-4</v>
      </c>
      <c r="AA45" s="48">
        <f t="shared" si="11"/>
        <v>5.0000000000000001E-4</v>
      </c>
      <c r="AB45" s="48">
        <f t="shared" ref="AB45:AK54" si="12">IF($G45&gt;AB$17,0,1)*$I45</f>
        <v>5.0000000000000001E-4</v>
      </c>
      <c r="AC45" s="49">
        <f t="shared" si="12"/>
        <v>5.0000000000000001E-4</v>
      </c>
      <c r="AD45" s="48">
        <f t="shared" si="12"/>
        <v>5.0000000000000001E-4</v>
      </c>
      <c r="AE45" s="48">
        <f t="shared" si="12"/>
        <v>5.0000000000000001E-4</v>
      </c>
      <c r="AF45" s="48">
        <f t="shared" si="12"/>
        <v>5.0000000000000001E-4</v>
      </c>
      <c r="AG45" s="48">
        <f t="shared" si="12"/>
        <v>5.0000000000000001E-4</v>
      </c>
      <c r="AH45" s="48">
        <f t="shared" si="12"/>
        <v>5.0000000000000001E-4</v>
      </c>
      <c r="AI45" s="48">
        <f t="shared" si="12"/>
        <v>5.0000000000000001E-4</v>
      </c>
      <c r="AJ45" s="48">
        <f t="shared" si="12"/>
        <v>5.0000000000000001E-4</v>
      </c>
      <c r="AK45" s="48">
        <f t="shared" si="12"/>
        <v>5.0000000000000001E-4</v>
      </c>
      <c r="AL45" s="48">
        <f t="shared" ref="AL45:AU54" si="13">IF($G45&gt;AL$17,0,1)*$I45</f>
        <v>5.0000000000000001E-4</v>
      </c>
      <c r="AM45" s="48">
        <f t="shared" si="13"/>
        <v>5.0000000000000001E-4</v>
      </c>
      <c r="AN45" s="48">
        <f t="shared" si="13"/>
        <v>5.0000000000000001E-4</v>
      </c>
      <c r="AO45" s="49">
        <f t="shared" si="13"/>
        <v>5.0000000000000001E-4</v>
      </c>
      <c r="AP45" s="48">
        <f t="shared" si="13"/>
        <v>5.0000000000000001E-4</v>
      </c>
      <c r="AQ45" s="48">
        <f t="shared" si="13"/>
        <v>5.0000000000000001E-4</v>
      </c>
      <c r="AR45" s="48">
        <f t="shared" si="13"/>
        <v>5.0000000000000001E-4</v>
      </c>
      <c r="AS45" s="48">
        <f t="shared" si="13"/>
        <v>5.0000000000000001E-4</v>
      </c>
      <c r="AT45" s="48">
        <f t="shared" si="13"/>
        <v>5.0000000000000001E-4</v>
      </c>
      <c r="AU45" s="48">
        <f t="shared" si="13"/>
        <v>5.0000000000000001E-4</v>
      </c>
      <c r="AV45" s="48">
        <f t="shared" ref="AV45:BA54" si="14">IF($G45&gt;AV$17,0,1)*$I45</f>
        <v>5.0000000000000001E-4</v>
      </c>
      <c r="AW45" s="48">
        <f t="shared" si="14"/>
        <v>5.0000000000000001E-4</v>
      </c>
      <c r="AX45" s="48">
        <f t="shared" si="14"/>
        <v>5.0000000000000001E-4</v>
      </c>
      <c r="AY45" s="48">
        <f t="shared" si="14"/>
        <v>5.0000000000000001E-4</v>
      </c>
      <c r="AZ45" s="48">
        <f t="shared" si="14"/>
        <v>5.0000000000000001E-4</v>
      </c>
      <c r="BA45" s="49">
        <f t="shared" si="14"/>
        <v>5.0000000000000001E-4</v>
      </c>
    </row>
    <row r="46" spans="1:53" outlineLevel="1" x14ac:dyDescent="0.15">
      <c r="A46" s="43"/>
      <c r="B46" s="43" t="str">
        <f t="shared" si="6"/>
        <v>Marketing</v>
      </c>
      <c r="C46" s="9"/>
      <c r="D46" s="44"/>
      <c r="E46" s="64" t="s">
        <v>29</v>
      </c>
      <c r="F46" s="65">
        <v>225000</v>
      </c>
      <c r="G46" s="63">
        <v>44774</v>
      </c>
      <c r="H46" s="66" t="s">
        <v>2</v>
      </c>
      <c r="I46" s="67">
        <v>5.0000000000000001E-3</v>
      </c>
      <c r="J46" s="67" t="s">
        <v>111</v>
      </c>
      <c r="K46" s="64"/>
      <c r="L46" s="46">
        <f t="shared" si="1"/>
        <v>5.0000000000000001E-3</v>
      </c>
      <c r="M46" s="47">
        <f t="shared" si="1"/>
        <v>5.0000000000000001E-3</v>
      </c>
      <c r="N46" s="47">
        <f t="shared" si="1"/>
        <v>5.0000000000000001E-3</v>
      </c>
      <c r="O46" s="47" t="str">
        <f t="shared" si="1"/>
        <v/>
      </c>
      <c r="Q46" s="48"/>
      <c r="R46" s="48">
        <f t="shared" si="11"/>
        <v>0</v>
      </c>
      <c r="S46" s="48">
        <f t="shared" si="11"/>
        <v>0</v>
      </c>
      <c r="T46" s="48">
        <f t="shared" si="11"/>
        <v>0</v>
      </c>
      <c r="U46" s="48">
        <f t="shared" si="11"/>
        <v>0</v>
      </c>
      <c r="V46" s="48">
        <f t="shared" si="11"/>
        <v>0</v>
      </c>
      <c r="W46" s="48">
        <f t="shared" si="11"/>
        <v>0</v>
      </c>
      <c r="X46" s="48">
        <f t="shared" si="11"/>
        <v>0</v>
      </c>
      <c r="Y46" s="48">
        <f t="shared" si="11"/>
        <v>5.0000000000000001E-3</v>
      </c>
      <c r="Z46" s="48">
        <f t="shared" si="11"/>
        <v>5.0000000000000001E-3</v>
      </c>
      <c r="AA46" s="48">
        <f t="shared" si="11"/>
        <v>5.0000000000000001E-3</v>
      </c>
      <c r="AB46" s="48">
        <f t="shared" si="12"/>
        <v>5.0000000000000001E-3</v>
      </c>
      <c r="AC46" s="49">
        <f t="shared" si="12"/>
        <v>5.0000000000000001E-3</v>
      </c>
      <c r="AD46" s="48">
        <f t="shared" si="12"/>
        <v>5.0000000000000001E-3</v>
      </c>
      <c r="AE46" s="48">
        <f t="shared" si="12"/>
        <v>5.0000000000000001E-3</v>
      </c>
      <c r="AF46" s="48">
        <f t="shared" si="12"/>
        <v>5.0000000000000001E-3</v>
      </c>
      <c r="AG46" s="48">
        <f t="shared" si="12"/>
        <v>5.0000000000000001E-3</v>
      </c>
      <c r="AH46" s="48">
        <f t="shared" si="12"/>
        <v>5.0000000000000001E-3</v>
      </c>
      <c r="AI46" s="48">
        <f t="shared" si="12"/>
        <v>5.0000000000000001E-3</v>
      </c>
      <c r="AJ46" s="48">
        <f t="shared" si="12"/>
        <v>5.0000000000000001E-3</v>
      </c>
      <c r="AK46" s="48">
        <f t="shared" si="12"/>
        <v>5.0000000000000001E-3</v>
      </c>
      <c r="AL46" s="48">
        <f t="shared" si="13"/>
        <v>5.0000000000000001E-3</v>
      </c>
      <c r="AM46" s="48">
        <f t="shared" si="13"/>
        <v>5.0000000000000001E-3</v>
      </c>
      <c r="AN46" s="48">
        <f t="shared" si="13"/>
        <v>5.0000000000000001E-3</v>
      </c>
      <c r="AO46" s="49">
        <f t="shared" si="13"/>
        <v>5.0000000000000001E-3</v>
      </c>
      <c r="AP46" s="48">
        <f t="shared" si="13"/>
        <v>5.0000000000000001E-3</v>
      </c>
      <c r="AQ46" s="48">
        <f t="shared" si="13"/>
        <v>5.0000000000000001E-3</v>
      </c>
      <c r="AR46" s="48">
        <f t="shared" si="13"/>
        <v>5.0000000000000001E-3</v>
      </c>
      <c r="AS46" s="48">
        <f t="shared" si="13"/>
        <v>5.0000000000000001E-3</v>
      </c>
      <c r="AT46" s="48">
        <f t="shared" si="13"/>
        <v>5.0000000000000001E-3</v>
      </c>
      <c r="AU46" s="48">
        <f t="shared" si="13"/>
        <v>5.0000000000000001E-3</v>
      </c>
      <c r="AV46" s="48">
        <f t="shared" si="14"/>
        <v>5.0000000000000001E-3</v>
      </c>
      <c r="AW46" s="48">
        <f t="shared" si="14"/>
        <v>5.0000000000000001E-3</v>
      </c>
      <c r="AX46" s="48">
        <f t="shared" si="14"/>
        <v>5.0000000000000001E-3</v>
      </c>
      <c r="AY46" s="48">
        <f t="shared" si="14"/>
        <v>5.0000000000000001E-3</v>
      </c>
      <c r="AZ46" s="48">
        <f t="shared" si="14"/>
        <v>5.0000000000000001E-3</v>
      </c>
      <c r="BA46" s="49">
        <f t="shared" si="14"/>
        <v>5.0000000000000001E-3</v>
      </c>
    </row>
    <row r="47" spans="1:53" outlineLevel="1" x14ac:dyDescent="0.15">
      <c r="A47" s="43"/>
      <c r="B47" s="43" t="str">
        <f t="shared" si="6"/>
        <v>Engineering</v>
      </c>
      <c r="C47" s="9"/>
      <c r="D47" s="44"/>
      <c r="E47" s="64" t="s">
        <v>26</v>
      </c>
      <c r="F47" s="65">
        <v>175000</v>
      </c>
      <c r="G47" s="63">
        <v>44682</v>
      </c>
      <c r="H47" s="66" t="s">
        <v>0</v>
      </c>
      <c r="I47" s="67">
        <v>1.5E-3</v>
      </c>
      <c r="J47" s="67" t="s">
        <v>111</v>
      </c>
      <c r="K47" s="64"/>
      <c r="L47" s="46">
        <f t="shared" si="1"/>
        <v>1.5E-3</v>
      </c>
      <c r="M47" s="47">
        <f t="shared" si="1"/>
        <v>1.5E-3</v>
      </c>
      <c r="N47" s="47">
        <f t="shared" si="1"/>
        <v>1.5E-3</v>
      </c>
      <c r="O47" s="47" t="str">
        <f t="shared" si="1"/>
        <v/>
      </c>
      <c r="Q47" s="48"/>
      <c r="R47" s="48">
        <f t="shared" si="11"/>
        <v>0</v>
      </c>
      <c r="S47" s="48">
        <f t="shared" si="11"/>
        <v>0</v>
      </c>
      <c r="T47" s="48">
        <f t="shared" si="11"/>
        <v>0</v>
      </c>
      <c r="U47" s="48">
        <f t="shared" si="11"/>
        <v>0</v>
      </c>
      <c r="V47" s="48">
        <f t="shared" si="11"/>
        <v>1.5E-3</v>
      </c>
      <c r="W47" s="48">
        <f t="shared" si="11"/>
        <v>1.5E-3</v>
      </c>
      <c r="X47" s="48">
        <f t="shared" si="11"/>
        <v>1.5E-3</v>
      </c>
      <c r="Y47" s="48">
        <f t="shared" si="11"/>
        <v>1.5E-3</v>
      </c>
      <c r="Z47" s="48">
        <f t="shared" si="11"/>
        <v>1.5E-3</v>
      </c>
      <c r="AA47" s="48">
        <f t="shared" si="11"/>
        <v>1.5E-3</v>
      </c>
      <c r="AB47" s="48">
        <f t="shared" si="12"/>
        <v>1.5E-3</v>
      </c>
      <c r="AC47" s="49">
        <f t="shared" si="12"/>
        <v>1.5E-3</v>
      </c>
      <c r="AD47" s="48">
        <f t="shared" si="12"/>
        <v>1.5E-3</v>
      </c>
      <c r="AE47" s="48">
        <f t="shared" si="12"/>
        <v>1.5E-3</v>
      </c>
      <c r="AF47" s="48">
        <f t="shared" si="12"/>
        <v>1.5E-3</v>
      </c>
      <c r="AG47" s="48">
        <f t="shared" si="12"/>
        <v>1.5E-3</v>
      </c>
      <c r="AH47" s="48">
        <f t="shared" si="12"/>
        <v>1.5E-3</v>
      </c>
      <c r="AI47" s="48">
        <f t="shared" si="12"/>
        <v>1.5E-3</v>
      </c>
      <c r="AJ47" s="48">
        <f t="shared" si="12"/>
        <v>1.5E-3</v>
      </c>
      <c r="AK47" s="48">
        <f t="shared" si="12"/>
        <v>1.5E-3</v>
      </c>
      <c r="AL47" s="48">
        <f t="shared" si="13"/>
        <v>1.5E-3</v>
      </c>
      <c r="AM47" s="48">
        <f t="shared" si="13"/>
        <v>1.5E-3</v>
      </c>
      <c r="AN47" s="48">
        <f t="shared" si="13"/>
        <v>1.5E-3</v>
      </c>
      <c r="AO47" s="49">
        <f t="shared" si="13"/>
        <v>1.5E-3</v>
      </c>
      <c r="AP47" s="48">
        <f t="shared" si="13"/>
        <v>1.5E-3</v>
      </c>
      <c r="AQ47" s="48">
        <f t="shared" si="13"/>
        <v>1.5E-3</v>
      </c>
      <c r="AR47" s="48">
        <f t="shared" si="13"/>
        <v>1.5E-3</v>
      </c>
      <c r="AS47" s="48">
        <f t="shared" si="13"/>
        <v>1.5E-3</v>
      </c>
      <c r="AT47" s="48">
        <f t="shared" si="13"/>
        <v>1.5E-3</v>
      </c>
      <c r="AU47" s="48">
        <f t="shared" si="13"/>
        <v>1.5E-3</v>
      </c>
      <c r="AV47" s="48">
        <f t="shared" si="14"/>
        <v>1.5E-3</v>
      </c>
      <c r="AW47" s="48">
        <f t="shared" si="14"/>
        <v>1.5E-3</v>
      </c>
      <c r="AX47" s="48">
        <f t="shared" si="14"/>
        <v>1.5E-3</v>
      </c>
      <c r="AY47" s="48">
        <f t="shared" si="14"/>
        <v>1.5E-3</v>
      </c>
      <c r="AZ47" s="48">
        <f t="shared" si="14"/>
        <v>1.5E-3</v>
      </c>
      <c r="BA47" s="49">
        <f t="shared" si="14"/>
        <v>1.5E-3</v>
      </c>
    </row>
    <row r="48" spans="1:53" outlineLevel="1" x14ac:dyDescent="0.15">
      <c r="A48" s="43"/>
      <c r="B48" s="43" t="str">
        <f t="shared" si="6"/>
        <v>Engineering</v>
      </c>
      <c r="C48" s="9"/>
      <c r="D48" s="44"/>
      <c r="E48" s="64" t="s">
        <v>26</v>
      </c>
      <c r="F48" s="65">
        <v>175000</v>
      </c>
      <c r="G48" s="63">
        <v>45017</v>
      </c>
      <c r="H48" s="66" t="s">
        <v>0</v>
      </c>
      <c r="I48" s="67">
        <v>1.5E-3</v>
      </c>
      <c r="J48" s="67" t="s">
        <v>111</v>
      </c>
      <c r="K48" s="64"/>
      <c r="L48" s="46" t="str">
        <f t="shared" si="1"/>
        <v/>
      </c>
      <c r="M48" s="47">
        <f t="shared" si="1"/>
        <v>1.5E-3</v>
      </c>
      <c r="N48" s="47">
        <f t="shared" si="1"/>
        <v>1.5E-3</v>
      </c>
      <c r="O48" s="47" t="str">
        <f t="shared" si="1"/>
        <v/>
      </c>
      <c r="Q48" s="48"/>
      <c r="R48" s="48">
        <f t="shared" si="11"/>
        <v>0</v>
      </c>
      <c r="S48" s="48">
        <f t="shared" si="11"/>
        <v>0</v>
      </c>
      <c r="T48" s="48">
        <f t="shared" si="11"/>
        <v>0</v>
      </c>
      <c r="U48" s="48">
        <f t="shared" si="11"/>
        <v>0</v>
      </c>
      <c r="V48" s="48">
        <f t="shared" si="11"/>
        <v>0</v>
      </c>
      <c r="W48" s="48">
        <f t="shared" si="11"/>
        <v>0</v>
      </c>
      <c r="X48" s="48">
        <f t="shared" si="11"/>
        <v>0</v>
      </c>
      <c r="Y48" s="48">
        <f t="shared" si="11"/>
        <v>0</v>
      </c>
      <c r="Z48" s="48">
        <f t="shared" si="11"/>
        <v>0</v>
      </c>
      <c r="AA48" s="48">
        <f t="shared" si="11"/>
        <v>0</v>
      </c>
      <c r="AB48" s="48">
        <f t="shared" si="12"/>
        <v>0</v>
      </c>
      <c r="AC48" s="49">
        <f t="shared" si="12"/>
        <v>0</v>
      </c>
      <c r="AD48" s="48">
        <f t="shared" si="12"/>
        <v>0</v>
      </c>
      <c r="AE48" s="48">
        <f t="shared" si="12"/>
        <v>0</v>
      </c>
      <c r="AF48" s="48">
        <f t="shared" si="12"/>
        <v>0</v>
      </c>
      <c r="AG48" s="48">
        <f t="shared" si="12"/>
        <v>1.5E-3</v>
      </c>
      <c r="AH48" s="48">
        <f t="shared" si="12"/>
        <v>1.5E-3</v>
      </c>
      <c r="AI48" s="48">
        <f t="shared" si="12"/>
        <v>1.5E-3</v>
      </c>
      <c r="AJ48" s="48">
        <f t="shared" si="12"/>
        <v>1.5E-3</v>
      </c>
      <c r="AK48" s="48">
        <f t="shared" si="12"/>
        <v>1.5E-3</v>
      </c>
      <c r="AL48" s="48">
        <f t="shared" si="13"/>
        <v>1.5E-3</v>
      </c>
      <c r="AM48" s="48">
        <f t="shared" si="13"/>
        <v>1.5E-3</v>
      </c>
      <c r="AN48" s="48">
        <f t="shared" si="13"/>
        <v>1.5E-3</v>
      </c>
      <c r="AO48" s="49">
        <f t="shared" si="13"/>
        <v>1.5E-3</v>
      </c>
      <c r="AP48" s="48">
        <f t="shared" si="13"/>
        <v>1.5E-3</v>
      </c>
      <c r="AQ48" s="48">
        <f t="shared" si="13"/>
        <v>1.5E-3</v>
      </c>
      <c r="AR48" s="48">
        <f t="shared" si="13"/>
        <v>1.5E-3</v>
      </c>
      <c r="AS48" s="48">
        <f t="shared" si="13"/>
        <v>1.5E-3</v>
      </c>
      <c r="AT48" s="48">
        <f t="shared" si="13"/>
        <v>1.5E-3</v>
      </c>
      <c r="AU48" s="48">
        <f t="shared" si="13"/>
        <v>1.5E-3</v>
      </c>
      <c r="AV48" s="48">
        <f t="shared" si="14"/>
        <v>1.5E-3</v>
      </c>
      <c r="AW48" s="48">
        <f t="shared" si="14"/>
        <v>1.5E-3</v>
      </c>
      <c r="AX48" s="48">
        <f t="shared" si="14"/>
        <v>1.5E-3</v>
      </c>
      <c r="AY48" s="48">
        <f t="shared" si="14"/>
        <v>1.5E-3</v>
      </c>
      <c r="AZ48" s="48">
        <f t="shared" si="14"/>
        <v>1.5E-3</v>
      </c>
      <c r="BA48" s="49">
        <f t="shared" si="14"/>
        <v>1.5E-3</v>
      </c>
    </row>
    <row r="49" spans="1:53" outlineLevel="1" x14ac:dyDescent="0.15">
      <c r="A49" s="43"/>
      <c r="B49" s="43" t="str">
        <f t="shared" si="6"/>
        <v>Operations</v>
      </c>
      <c r="C49" s="9"/>
      <c r="D49" s="44"/>
      <c r="E49" s="64" t="s">
        <v>21</v>
      </c>
      <c r="F49" s="65">
        <v>150000</v>
      </c>
      <c r="G49" s="63">
        <v>44866</v>
      </c>
      <c r="H49" s="66" t="s">
        <v>3</v>
      </c>
      <c r="I49" s="67">
        <v>2.5000000000000001E-3</v>
      </c>
      <c r="J49" s="67" t="s">
        <v>111</v>
      </c>
      <c r="K49" s="64"/>
      <c r="L49" s="46">
        <f t="shared" si="1"/>
        <v>2.5000000000000001E-3</v>
      </c>
      <c r="M49" s="47">
        <f t="shared" si="1"/>
        <v>2.5000000000000001E-3</v>
      </c>
      <c r="N49" s="47">
        <f t="shared" si="1"/>
        <v>2.5000000000000001E-3</v>
      </c>
      <c r="O49" s="47" t="str">
        <f t="shared" si="1"/>
        <v/>
      </c>
      <c r="Q49" s="48"/>
      <c r="R49" s="48">
        <f t="shared" si="11"/>
        <v>0</v>
      </c>
      <c r="S49" s="48">
        <f t="shared" si="11"/>
        <v>0</v>
      </c>
      <c r="T49" s="48">
        <f t="shared" si="11"/>
        <v>0</v>
      </c>
      <c r="U49" s="48">
        <f t="shared" si="11"/>
        <v>0</v>
      </c>
      <c r="V49" s="48">
        <f t="shared" si="11"/>
        <v>0</v>
      </c>
      <c r="W49" s="48">
        <f t="shared" si="11"/>
        <v>0</v>
      </c>
      <c r="X49" s="48">
        <f t="shared" si="11"/>
        <v>0</v>
      </c>
      <c r="Y49" s="48">
        <f t="shared" si="11"/>
        <v>0</v>
      </c>
      <c r="Z49" s="48">
        <f t="shared" si="11"/>
        <v>0</v>
      </c>
      <c r="AA49" s="48">
        <f t="shared" si="11"/>
        <v>0</v>
      </c>
      <c r="AB49" s="48">
        <f t="shared" si="12"/>
        <v>2.5000000000000001E-3</v>
      </c>
      <c r="AC49" s="49">
        <f t="shared" si="12"/>
        <v>2.5000000000000001E-3</v>
      </c>
      <c r="AD49" s="48">
        <f t="shared" si="12"/>
        <v>2.5000000000000001E-3</v>
      </c>
      <c r="AE49" s="48">
        <f t="shared" si="12"/>
        <v>2.5000000000000001E-3</v>
      </c>
      <c r="AF49" s="48">
        <f t="shared" si="12"/>
        <v>2.5000000000000001E-3</v>
      </c>
      <c r="AG49" s="48">
        <f t="shared" si="12"/>
        <v>2.5000000000000001E-3</v>
      </c>
      <c r="AH49" s="48">
        <f t="shared" si="12"/>
        <v>2.5000000000000001E-3</v>
      </c>
      <c r="AI49" s="48">
        <f t="shared" si="12"/>
        <v>2.5000000000000001E-3</v>
      </c>
      <c r="AJ49" s="48">
        <f t="shared" si="12"/>
        <v>2.5000000000000001E-3</v>
      </c>
      <c r="AK49" s="48">
        <f t="shared" si="12"/>
        <v>2.5000000000000001E-3</v>
      </c>
      <c r="AL49" s="48">
        <f t="shared" si="13"/>
        <v>2.5000000000000001E-3</v>
      </c>
      <c r="AM49" s="48">
        <f t="shared" si="13"/>
        <v>2.5000000000000001E-3</v>
      </c>
      <c r="AN49" s="48">
        <f t="shared" si="13"/>
        <v>2.5000000000000001E-3</v>
      </c>
      <c r="AO49" s="49">
        <f t="shared" si="13"/>
        <v>2.5000000000000001E-3</v>
      </c>
      <c r="AP49" s="48">
        <f t="shared" si="13"/>
        <v>2.5000000000000001E-3</v>
      </c>
      <c r="AQ49" s="48">
        <f t="shared" si="13"/>
        <v>2.5000000000000001E-3</v>
      </c>
      <c r="AR49" s="48">
        <f t="shared" si="13"/>
        <v>2.5000000000000001E-3</v>
      </c>
      <c r="AS49" s="48">
        <f t="shared" si="13"/>
        <v>2.5000000000000001E-3</v>
      </c>
      <c r="AT49" s="48">
        <f t="shared" si="13"/>
        <v>2.5000000000000001E-3</v>
      </c>
      <c r="AU49" s="48">
        <f t="shared" si="13"/>
        <v>2.5000000000000001E-3</v>
      </c>
      <c r="AV49" s="48">
        <f t="shared" si="14"/>
        <v>2.5000000000000001E-3</v>
      </c>
      <c r="AW49" s="48">
        <f t="shared" si="14"/>
        <v>2.5000000000000001E-3</v>
      </c>
      <c r="AX49" s="48">
        <f t="shared" si="14"/>
        <v>2.5000000000000001E-3</v>
      </c>
      <c r="AY49" s="48">
        <f t="shared" si="14"/>
        <v>2.5000000000000001E-3</v>
      </c>
      <c r="AZ49" s="48">
        <f t="shared" si="14"/>
        <v>2.5000000000000001E-3</v>
      </c>
      <c r="BA49" s="49">
        <f t="shared" si="14"/>
        <v>2.5000000000000001E-3</v>
      </c>
    </row>
    <row r="50" spans="1:53" outlineLevel="1" x14ac:dyDescent="0.15">
      <c r="A50" s="43"/>
      <c r="B50" s="43" t="str">
        <f t="shared" si="6"/>
        <v>Operations</v>
      </c>
      <c r="C50" s="9"/>
      <c r="D50" s="44"/>
      <c r="E50" s="64" t="s">
        <v>20</v>
      </c>
      <c r="F50" s="65">
        <v>100000</v>
      </c>
      <c r="G50" s="63">
        <v>44896</v>
      </c>
      <c r="H50" s="66" t="s">
        <v>3</v>
      </c>
      <c r="I50" s="67">
        <v>5.0000000000000001E-4</v>
      </c>
      <c r="J50" s="67" t="s">
        <v>111</v>
      </c>
      <c r="K50" s="64"/>
      <c r="L50" s="46">
        <f t="shared" si="1"/>
        <v>5.0000000000000001E-4</v>
      </c>
      <c r="M50" s="47">
        <f t="shared" si="1"/>
        <v>5.0000000000000001E-4</v>
      </c>
      <c r="N50" s="47">
        <f t="shared" si="1"/>
        <v>5.0000000000000001E-4</v>
      </c>
      <c r="O50" s="47" t="str">
        <f t="shared" si="1"/>
        <v/>
      </c>
      <c r="Q50" s="48"/>
      <c r="R50" s="48">
        <f t="shared" si="11"/>
        <v>0</v>
      </c>
      <c r="S50" s="48">
        <f t="shared" si="11"/>
        <v>0</v>
      </c>
      <c r="T50" s="48">
        <f t="shared" si="11"/>
        <v>0</v>
      </c>
      <c r="U50" s="48">
        <f t="shared" si="11"/>
        <v>0</v>
      </c>
      <c r="V50" s="48">
        <f t="shared" si="11"/>
        <v>0</v>
      </c>
      <c r="W50" s="48">
        <f t="shared" si="11"/>
        <v>0</v>
      </c>
      <c r="X50" s="48">
        <f t="shared" si="11"/>
        <v>0</v>
      </c>
      <c r="Y50" s="48">
        <f t="shared" si="11"/>
        <v>0</v>
      </c>
      <c r="Z50" s="48">
        <f t="shared" si="11"/>
        <v>0</v>
      </c>
      <c r="AA50" s="48">
        <f t="shared" si="11"/>
        <v>0</v>
      </c>
      <c r="AB50" s="48">
        <f t="shared" si="12"/>
        <v>0</v>
      </c>
      <c r="AC50" s="49">
        <f t="shared" si="12"/>
        <v>5.0000000000000001E-4</v>
      </c>
      <c r="AD50" s="48">
        <f t="shared" si="12"/>
        <v>5.0000000000000001E-4</v>
      </c>
      <c r="AE50" s="48">
        <f t="shared" si="12"/>
        <v>5.0000000000000001E-4</v>
      </c>
      <c r="AF50" s="48">
        <f t="shared" si="12"/>
        <v>5.0000000000000001E-4</v>
      </c>
      <c r="AG50" s="48">
        <f t="shared" si="12"/>
        <v>5.0000000000000001E-4</v>
      </c>
      <c r="AH50" s="48">
        <f t="shared" si="12"/>
        <v>5.0000000000000001E-4</v>
      </c>
      <c r="AI50" s="48">
        <f t="shared" si="12"/>
        <v>5.0000000000000001E-4</v>
      </c>
      <c r="AJ50" s="48">
        <f t="shared" si="12"/>
        <v>5.0000000000000001E-4</v>
      </c>
      <c r="AK50" s="48">
        <f t="shared" si="12"/>
        <v>5.0000000000000001E-4</v>
      </c>
      <c r="AL50" s="48">
        <f t="shared" si="13"/>
        <v>5.0000000000000001E-4</v>
      </c>
      <c r="AM50" s="48">
        <f t="shared" si="13"/>
        <v>5.0000000000000001E-4</v>
      </c>
      <c r="AN50" s="48">
        <f t="shared" si="13"/>
        <v>5.0000000000000001E-4</v>
      </c>
      <c r="AO50" s="49">
        <f t="shared" si="13"/>
        <v>5.0000000000000001E-4</v>
      </c>
      <c r="AP50" s="48">
        <f t="shared" si="13"/>
        <v>5.0000000000000001E-4</v>
      </c>
      <c r="AQ50" s="48">
        <f t="shared" si="13"/>
        <v>5.0000000000000001E-4</v>
      </c>
      <c r="AR50" s="48">
        <f t="shared" si="13"/>
        <v>5.0000000000000001E-4</v>
      </c>
      <c r="AS50" s="48">
        <f t="shared" si="13"/>
        <v>5.0000000000000001E-4</v>
      </c>
      <c r="AT50" s="48">
        <f t="shared" si="13"/>
        <v>5.0000000000000001E-4</v>
      </c>
      <c r="AU50" s="48">
        <f t="shared" si="13"/>
        <v>5.0000000000000001E-4</v>
      </c>
      <c r="AV50" s="48">
        <f t="shared" si="14"/>
        <v>5.0000000000000001E-4</v>
      </c>
      <c r="AW50" s="48">
        <f t="shared" si="14"/>
        <v>5.0000000000000001E-4</v>
      </c>
      <c r="AX50" s="48">
        <f t="shared" si="14"/>
        <v>5.0000000000000001E-4</v>
      </c>
      <c r="AY50" s="48">
        <f t="shared" si="14"/>
        <v>5.0000000000000001E-4</v>
      </c>
      <c r="AZ50" s="48">
        <f t="shared" si="14"/>
        <v>5.0000000000000001E-4</v>
      </c>
      <c r="BA50" s="49">
        <f t="shared" si="14"/>
        <v>5.0000000000000001E-4</v>
      </c>
    </row>
    <row r="51" spans="1:53" outlineLevel="1" x14ac:dyDescent="0.15">
      <c r="A51" s="43"/>
      <c r="B51" s="43" t="str">
        <f t="shared" si="6"/>
        <v>Engineering</v>
      </c>
      <c r="C51" s="9"/>
      <c r="D51" s="44"/>
      <c r="E51" s="64" t="s">
        <v>31</v>
      </c>
      <c r="F51" s="65">
        <v>180000</v>
      </c>
      <c r="G51" s="63">
        <v>44927</v>
      </c>
      <c r="H51" s="66" t="s">
        <v>0</v>
      </c>
      <c r="I51" s="67">
        <v>5.0000000000000001E-3</v>
      </c>
      <c r="J51" s="67" t="s">
        <v>111</v>
      </c>
      <c r="K51" s="64"/>
      <c r="L51" s="46" t="s">
        <v>14</v>
      </c>
      <c r="M51" s="47" t="s">
        <v>14</v>
      </c>
      <c r="N51" s="47">
        <f t="shared" ref="N51:O70" si="15">IF(SUMIF($19:$19,N$10,51:51)=0,"",SUMIF($19:$19,N$10,51:51))</f>
        <v>5.0000000000000001E-3</v>
      </c>
      <c r="O51" s="47" t="str">
        <f t="shared" si="15"/>
        <v/>
      </c>
      <c r="Q51" s="48"/>
      <c r="R51" s="48">
        <f t="shared" si="11"/>
        <v>0</v>
      </c>
      <c r="S51" s="48">
        <f t="shared" si="11"/>
        <v>0</v>
      </c>
      <c r="T51" s="48">
        <f t="shared" si="11"/>
        <v>0</v>
      </c>
      <c r="U51" s="48">
        <f t="shared" si="11"/>
        <v>0</v>
      </c>
      <c r="V51" s="48">
        <f t="shared" si="11"/>
        <v>0</v>
      </c>
      <c r="W51" s="48">
        <f t="shared" si="11"/>
        <v>0</v>
      </c>
      <c r="X51" s="48">
        <f t="shared" si="11"/>
        <v>0</v>
      </c>
      <c r="Y51" s="48">
        <f t="shared" si="11"/>
        <v>0</v>
      </c>
      <c r="Z51" s="48">
        <f t="shared" si="11"/>
        <v>0</v>
      </c>
      <c r="AA51" s="48">
        <f t="shared" si="11"/>
        <v>0</v>
      </c>
      <c r="AB51" s="48">
        <f t="shared" si="12"/>
        <v>0</v>
      </c>
      <c r="AC51" s="49">
        <f t="shared" si="12"/>
        <v>0</v>
      </c>
      <c r="AD51" s="48">
        <f t="shared" si="12"/>
        <v>5.0000000000000001E-3</v>
      </c>
      <c r="AE51" s="48">
        <f t="shared" si="12"/>
        <v>5.0000000000000001E-3</v>
      </c>
      <c r="AF51" s="48">
        <f t="shared" si="12"/>
        <v>5.0000000000000001E-3</v>
      </c>
      <c r="AG51" s="48">
        <f t="shared" si="12"/>
        <v>5.0000000000000001E-3</v>
      </c>
      <c r="AH51" s="48">
        <f t="shared" si="12"/>
        <v>5.0000000000000001E-3</v>
      </c>
      <c r="AI51" s="48">
        <f t="shared" si="12"/>
        <v>5.0000000000000001E-3</v>
      </c>
      <c r="AJ51" s="48">
        <f t="shared" si="12"/>
        <v>5.0000000000000001E-3</v>
      </c>
      <c r="AK51" s="48">
        <f t="shared" si="12"/>
        <v>5.0000000000000001E-3</v>
      </c>
      <c r="AL51" s="48">
        <f t="shared" si="13"/>
        <v>5.0000000000000001E-3</v>
      </c>
      <c r="AM51" s="48">
        <f t="shared" si="13"/>
        <v>5.0000000000000001E-3</v>
      </c>
      <c r="AN51" s="48">
        <f t="shared" si="13"/>
        <v>5.0000000000000001E-3</v>
      </c>
      <c r="AO51" s="49">
        <f t="shared" si="13"/>
        <v>5.0000000000000001E-3</v>
      </c>
      <c r="AP51" s="48">
        <f t="shared" si="13"/>
        <v>5.0000000000000001E-3</v>
      </c>
      <c r="AQ51" s="48">
        <f t="shared" si="13"/>
        <v>5.0000000000000001E-3</v>
      </c>
      <c r="AR51" s="48">
        <f t="shared" si="13"/>
        <v>5.0000000000000001E-3</v>
      </c>
      <c r="AS51" s="48">
        <f t="shared" si="13"/>
        <v>5.0000000000000001E-3</v>
      </c>
      <c r="AT51" s="48">
        <f t="shared" si="13"/>
        <v>5.0000000000000001E-3</v>
      </c>
      <c r="AU51" s="48">
        <f t="shared" si="13"/>
        <v>5.0000000000000001E-3</v>
      </c>
      <c r="AV51" s="48">
        <f t="shared" si="14"/>
        <v>5.0000000000000001E-3</v>
      </c>
      <c r="AW51" s="48">
        <f t="shared" si="14"/>
        <v>5.0000000000000001E-3</v>
      </c>
      <c r="AX51" s="48">
        <f t="shared" si="14"/>
        <v>5.0000000000000001E-3</v>
      </c>
      <c r="AY51" s="48">
        <f t="shared" si="14"/>
        <v>5.0000000000000001E-3</v>
      </c>
      <c r="AZ51" s="48">
        <f t="shared" si="14"/>
        <v>5.0000000000000001E-3</v>
      </c>
      <c r="BA51" s="49">
        <f t="shared" si="14"/>
        <v>5.0000000000000001E-3</v>
      </c>
    </row>
    <row r="52" spans="1:53" outlineLevel="1" x14ac:dyDescent="0.15">
      <c r="A52" s="43"/>
      <c r="B52" s="43" t="str">
        <f t="shared" si="6"/>
        <v>Engineering</v>
      </c>
      <c r="C52" s="9"/>
      <c r="D52" s="44"/>
      <c r="E52" s="64" t="s">
        <v>26</v>
      </c>
      <c r="F52" s="65">
        <v>175000</v>
      </c>
      <c r="G52" s="63">
        <v>44958</v>
      </c>
      <c r="H52" s="66" t="s">
        <v>0</v>
      </c>
      <c r="I52" s="67">
        <v>1.5E-3</v>
      </c>
      <c r="J52" s="67" t="s">
        <v>111</v>
      </c>
      <c r="K52" s="64"/>
      <c r="L52" s="46" t="str">
        <f t="shared" ref="L52:M71" si="16">IF(SUMIF($19:$19,L$10,52:52)=0,"",SUMIF($19:$19,L$10,52:52))</f>
        <v/>
      </c>
      <c r="M52" s="47">
        <f t="shared" si="16"/>
        <v>1.5E-3</v>
      </c>
      <c r="N52" s="47">
        <f t="shared" si="15"/>
        <v>1.5E-3</v>
      </c>
      <c r="O52" s="47" t="str">
        <f t="shared" si="15"/>
        <v/>
      </c>
      <c r="Q52" s="48"/>
      <c r="R52" s="48">
        <f t="shared" si="11"/>
        <v>0</v>
      </c>
      <c r="S52" s="48">
        <f t="shared" si="11"/>
        <v>0</v>
      </c>
      <c r="T52" s="48">
        <f t="shared" si="11"/>
        <v>0</v>
      </c>
      <c r="U52" s="48">
        <f t="shared" si="11"/>
        <v>0</v>
      </c>
      <c r="V52" s="48">
        <f t="shared" si="11"/>
        <v>0</v>
      </c>
      <c r="W52" s="48">
        <f t="shared" si="11"/>
        <v>0</v>
      </c>
      <c r="X52" s="48">
        <f t="shared" si="11"/>
        <v>0</v>
      </c>
      <c r="Y52" s="48">
        <f t="shared" si="11"/>
        <v>0</v>
      </c>
      <c r="Z52" s="48">
        <f t="shared" si="11"/>
        <v>0</v>
      </c>
      <c r="AA52" s="48">
        <f t="shared" si="11"/>
        <v>0</v>
      </c>
      <c r="AB52" s="48">
        <f t="shared" si="12"/>
        <v>0</v>
      </c>
      <c r="AC52" s="49">
        <f t="shared" si="12"/>
        <v>0</v>
      </c>
      <c r="AD52" s="48">
        <f t="shared" si="12"/>
        <v>0</v>
      </c>
      <c r="AE52" s="48">
        <f t="shared" si="12"/>
        <v>1.5E-3</v>
      </c>
      <c r="AF52" s="48">
        <f t="shared" si="12"/>
        <v>1.5E-3</v>
      </c>
      <c r="AG52" s="48">
        <f t="shared" si="12"/>
        <v>1.5E-3</v>
      </c>
      <c r="AH52" s="48">
        <f t="shared" si="12"/>
        <v>1.5E-3</v>
      </c>
      <c r="AI52" s="48">
        <f t="shared" si="12"/>
        <v>1.5E-3</v>
      </c>
      <c r="AJ52" s="48">
        <f t="shared" si="12"/>
        <v>1.5E-3</v>
      </c>
      <c r="AK52" s="48">
        <f t="shared" si="12"/>
        <v>1.5E-3</v>
      </c>
      <c r="AL52" s="48">
        <f t="shared" si="13"/>
        <v>1.5E-3</v>
      </c>
      <c r="AM52" s="48">
        <f t="shared" si="13"/>
        <v>1.5E-3</v>
      </c>
      <c r="AN52" s="48">
        <f t="shared" si="13"/>
        <v>1.5E-3</v>
      </c>
      <c r="AO52" s="49">
        <f t="shared" si="13"/>
        <v>1.5E-3</v>
      </c>
      <c r="AP52" s="48">
        <f t="shared" si="13"/>
        <v>1.5E-3</v>
      </c>
      <c r="AQ52" s="48">
        <f t="shared" si="13"/>
        <v>1.5E-3</v>
      </c>
      <c r="AR52" s="48">
        <f t="shared" si="13"/>
        <v>1.5E-3</v>
      </c>
      <c r="AS52" s="48">
        <f t="shared" si="13"/>
        <v>1.5E-3</v>
      </c>
      <c r="AT52" s="48">
        <f t="shared" si="13"/>
        <v>1.5E-3</v>
      </c>
      <c r="AU52" s="48">
        <f t="shared" si="13"/>
        <v>1.5E-3</v>
      </c>
      <c r="AV52" s="48">
        <f t="shared" si="14"/>
        <v>1.5E-3</v>
      </c>
      <c r="AW52" s="48">
        <f t="shared" si="14"/>
        <v>1.5E-3</v>
      </c>
      <c r="AX52" s="48">
        <f t="shared" si="14"/>
        <v>1.5E-3</v>
      </c>
      <c r="AY52" s="48">
        <f t="shared" si="14"/>
        <v>1.5E-3</v>
      </c>
      <c r="AZ52" s="48">
        <f t="shared" si="14"/>
        <v>1.5E-3</v>
      </c>
      <c r="BA52" s="49">
        <f t="shared" si="14"/>
        <v>1.5E-3</v>
      </c>
    </row>
    <row r="53" spans="1:53" outlineLevel="1" x14ac:dyDescent="0.15">
      <c r="A53" s="43"/>
      <c r="B53" s="43" t="str">
        <f t="shared" si="6"/>
        <v>Engineering</v>
      </c>
      <c r="C53" s="9"/>
      <c r="D53" s="44"/>
      <c r="E53" s="64" t="s">
        <v>26</v>
      </c>
      <c r="F53" s="65">
        <v>175000</v>
      </c>
      <c r="G53" s="63">
        <v>45078</v>
      </c>
      <c r="H53" s="66" t="s">
        <v>0</v>
      </c>
      <c r="I53" s="67">
        <v>1.5E-3</v>
      </c>
      <c r="J53" s="67" t="s">
        <v>111</v>
      </c>
      <c r="K53" s="64"/>
      <c r="L53" s="46" t="str">
        <f t="shared" si="16"/>
        <v/>
      </c>
      <c r="M53" s="47">
        <f t="shared" si="16"/>
        <v>1.5E-3</v>
      </c>
      <c r="N53" s="47">
        <f t="shared" si="15"/>
        <v>1.5E-3</v>
      </c>
      <c r="O53" s="47" t="str">
        <f t="shared" si="15"/>
        <v/>
      </c>
      <c r="Q53" s="48"/>
      <c r="R53" s="48">
        <f t="shared" si="11"/>
        <v>0</v>
      </c>
      <c r="S53" s="48">
        <f t="shared" si="11"/>
        <v>0</v>
      </c>
      <c r="T53" s="48">
        <f t="shared" si="11"/>
        <v>0</v>
      </c>
      <c r="U53" s="48">
        <f t="shared" si="11"/>
        <v>0</v>
      </c>
      <c r="V53" s="48">
        <f t="shared" si="11"/>
        <v>0</v>
      </c>
      <c r="W53" s="48">
        <f t="shared" si="11"/>
        <v>0</v>
      </c>
      <c r="X53" s="48">
        <f t="shared" si="11"/>
        <v>0</v>
      </c>
      <c r="Y53" s="48">
        <f t="shared" si="11"/>
        <v>0</v>
      </c>
      <c r="Z53" s="48">
        <f t="shared" si="11"/>
        <v>0</v>
      </c>
      <c r="AA53" s="48">
        <f t="shared" si="11"/>
        <v>0</v>
      </c>
      <c r="AB53" s="48">
        <f t="shared" si="12"/>
        <v>0</v>
      </c>
      <c r="AC53" s="49">
        <f t="shared" si="12"/>
        <v>0</v>
      </c>
      <c r="AD53" s="48">
        <f t="shared" si="12"/>
        <v>0</v>
      </c>
      <c r="AE53" s="48">
        <f t="shared" si="12"/>
        <v>0</v>
      </c>
      <c r="AF53" s="48">
        <f t="shared" si="12"/>
        <v>0</v>
      </c>
      <c r="AG53" s="48">
        <f t="shared" si="12"/>
        <v>0</v>
      </c>
      <c r="AH53" s="48">
        <f t="shared" si="12"/>
        <v>0</v>
      </c>
      <c r="AI53" s="48">
        <f t="shared" si="12"/>
        <v>1.5E-3</v>
      </c>
      <c r="AJ53" s="48">
        <f t="shared" si="12"/>
        <v>1.5E-3</v>
      </c>
      <c r="AK53" s="48">
        <f t="shared" si="12"/>
        <v>1.5E-3</v>
      </c>
      <c r="AL53" s="48">
        <f t="shared" si="13"/>
        <v>1.5E-3</v>
      </c>
      <c r="AM53" s="48">
        <f t="shared" si="13"/>
        <v>1.5E-3</v>
      </c>
      <c r="AN53" s="48">
        <f t="shared" si="13"/>
        <v>1.5E-3</v>
      </c>
      <c r="AO53" s="49">
        <f t="shared" si="13"/>
        <v>1.5E-3</v>
      </c>
      <c r="AP53" s="48">
        <f t="shared" si="13"/>
        <v>1.5E-3</v>
      </c>
      <c r="AQ53" s="48">
        <f t="shared" si="13"/>
        <v>1.5E-3</v>
      </c>
      <c r="AR53" s="48">
        <f t="shared" si="13"/>
        <v>1.5E-3</v>
      </c>
      <c r="AS53" s="48">
        <f t="shared" si="13"/>
        <v>1.5E-3</v>
      </c>
      <c r="AT53" s="48">
        <f t="shared" si="13"/>
        <v>1.5E-3</v>
      </c>
      <c r="AU53" s="48">
        <f t="shared" si="13"/>
        <v>1.5E-3</v>
      </c>
      <c r="AV53" s="48">
        <f t="shared" si="14"/>
        <v>1.5E-3</v>
      </c>
      <c r="AW53" s="48">
        <f t="shared" si="14"/>
        <v>1.5E-3</v>
      </c>
      <c r="AX53" s="48">
        <f t="shared" si="14"/>
        <v>1.5E-3</v>
      </c>
      <c r="AY53" s="48">
        <f t="shared" si="14"/>
        <v>1.5E-3</v>
      </c>
      <c r="AZ53" s="48">
        <f t="shared" si="14"/>
        <v>1.5E-3</v>
      </c>
      <c r="BA53" s="49">
        <f t="shared" si="14"/>
        <v>1.5E-3</v>
      </c>
    </row>
    <row r="54" spans="1:53" outlineLevel="1" x14ac:dyDescent="0.15">
      <c r="A54" s="43"/>
      <c r="B54" s="43" t="str">
        <f t="shared" si="6"/>
        <v>Customer Success</v>
      </c>
      <c r="C54" s="9"/>
      <c r="D54" s="44"/>
      <c r="E54" s="64" t="s">
        <v>32</v>
      </c>
      <c r="F54" s="65">
        <v>120000</v>
      </c>
      <c r="G54" s="63">
        <v>44805</v>
      </c>
      <c r="H54" s="66" t="s">
        <v>9</v>
      </c>
      <c r="I54" s="67">
        <v>1.5E-3</v>
      </c>
      <c r="J54" s="67" t="s">
        <v>111</v>
      </c>
      <c r="K54" s="64"/>
      <c r="L54" s="46">
        <f t="shared" si="16"/>
        <v>1.5E-3</v>
      </c>
      <c r="M54" s="47">
        <f t="shared" si="16"/>
        <v>1.5E-3</v>
      </c>
      <c r="N54" s="47">
        <f t="shared" si="15"/>
        <v>1.5E-3</v>
      </c>
      <c r="O54" s="47" t="str">
        <f t="shared" si="15"/>
        <v/>
      </c>
      <c r="Q54" s="48"/>
      <c r="R54" s="48">
        <f t="shared" si="11"/>
        <v>0</v>
      </c>
      <c r="S54" s="48">
        <f t="shared" si="11"/>
        <v>0</v>
      </c>
      <c r="T54" s="48">
        <f t="shared" si="11"/>
        <v>0</v>
      </c>
      <c r="U54" s="48">
        <f t="shared" si="11"/>
        <v>0</v>
      </c>
      <c r="V54" s="48">
        <f t="shared" si="11"/>
        <v>0</v>
      </c>
      <c r="W54" s="48">
        <f t="shared" si="11"/>
        <v>0</v>
      </c>
      <c r="X54" s="48">
        <f t="shared" si="11"/>
        <v>0</v>
      </c>
      <c r="Y54" s="48">
        <f t="shared" si="11"/>
        <v>0</v>
      </c>
      <c r="Z54" s="48">
        <f t="shared" si="11"/>
        <v>1.5E-3</v>
      </c>
      <c r="AA54" s="48">
        <f t="shared" si="11"/>
        <v>1.5E-3</v>
      </c>
      <c r="AB54" s="48">
        <f t="shared" si="12"/>
        <v>1.5E-3</v>
      </c>
      <c r="AC54" s="49">
        <f t="shared" si="12"/>
        <v>1.5E-3</v>
      </c>
      <c r="AD54" s="48">
        <f t="shared" si="12"/>
        <v>1.5E-3</v>
      </c>
      <c r="AE54" s="48">
        <f t="shared" si="12"/>
        <v>1.5E-3</v>
      </c>
      <c r="AF54" s="48">
        <f t="shared" si="12"/>
        <v>1.5E-3</v>
      </c>
      <c r="AG54" s="48">
        <f t="shared" si="12"/>
        <v>1.5E-3</v>
      </c>
      <c r="AH54" s="48">
        <f t="shared" si="12"/>
        <v>1.5E-3</v>
      </c>
      <c r="AI54" s="48">
        <f t="shared" si="12"/>
        <v>1.5E-3</v>
      </c>
      <c r="AJ54" s="48">
        <f t="shared" si="12"/>
        <v>1.5E-3</v>
      </c>
      <c r="AK54" s="48">
        <f t="shared" si="12"/>
        <v>1.5E-3</v>
      </c>
      <c r="AL54" s="48">
        <f t="shared" si="13"/>
        <v>1.5E-3</v>
      </c>
      <c r="AM54" s="48">
        <f t="shared" si="13"/>
        <v>1.5E-3</v>
      </c>
      <c r="AN54" s="48">
        <f t="shared" si="13"/>
        <v>1.5E-3</v>
      </c>
      <c r="AO54" s="49">
        <f t="shared" si="13"/>
        <v>1.5E-3</v>
      </c>
      <c r="AP54" s="48">
        <f t="shared" si="13"/>
        <v>1.5E-3</v>
      </c>
      <c r="AQ54" s="48">
        <f t="shared" si="13"/>
        <v>1.5E-3</v>
      </c>
      <c r="AR54" s="48">
        <f t="shared" si="13"/>
        <v>1.5E-3</v>
      </c>
      <c r="AS54" s="48">
        <f t="shared" si="13"/>
        <v>1.5E-3</v>
      </c>
      <c r="AT54" s="48">
        <f t="shared" si="13"/>
        <v>1.5E-3</v>
      </c>
      <c r="AU54" s="48">
        <f t="shared" si="13"/>
        <v>1.5E-3</v>
      </c>
      <c r="AV54" s="48">
        <f t="shared" si="14"/>
        <v>1.5E-3</v>
      </c>
      <c r="AW54" s="48">
        <f t="shared" si="14"/>
        <v>1.5E-3</v>
      </c>
      <c r="AX54" s="48">
        <f t="shared" si="14"/>
        <v>1.5E-3</v>
      </c>
      <c r="AY54" s="48">
        <f t="shared" si="14"/>
        <v>1.5E-3</v>
      </c>
      <c r="AZ54" s="48">
        <f t="shared" si="14"/>
        <v>1.5E-3</v>
      </c>
      <c r="BA54" s="49">
        <f t="shared" si="14"/>
        <v>1.5E-3</v>
      </c>
    </row>
    <row r="55" spans="1:53" outlineLevel="1" x14ac:dyDescent="0.15">
      <c r="A55" s="43"/>
      <c r="B55" s="43" t="str">
        <f t="shared" si="6"/>
        <v>Customer Success</v>
      </c>
      <c r="C55" s="9"/>
      <c r="D55" s="44"/>
      <c r="E55" s="64" t="s">
        <v>33</v>
      </c>
      <c r="F55" s="65">
        <v>60000</v>
      </c>
      <c r="G55" s="63">
        <v>45017</v>
      </c>
      <c r="H55" s="66" t="s">
        <v>9</v>
      </c>
      <c r="I55" s="67">
        <v>5.0000000000000001E-4</v>
      </c>
      <c r="J55" s="67" t="s">
        <v>111</v>
      </c>
      <c r="K55" s="64"/>
      <c r="L55" s="46" t="str">
        <f t="shared" si="16"/>
        <v/>
      </c>
      <c r="M55" s="47">
        <f t="shared" si="16"/>
        <v>5.0000000000000001E-4</v>
      </c>
      <c r="N55" s="47">
        <f t="shared" si="15"/>
        <v>5.0000000000000001E-4</v>
      </c>
      <c r="O55" s="47" t="str">
        <f t="shared" si="15"/>
        <v/>
      </c>
      <c r="Q55" s="48"/>
      <c r="R55" s="48">
        <f t="shared" ref="R55:AA64" si="17">IF($G55&gt;R$17,0,1)*$I55</f>
        <v>0</v>
      </c>
      <c r="S55" s="48">
        <f t="shared" si="17"/>
        <v>0</v>
      </c>
      <c r="T55" s="48">
        <f t="shared" si="17"/>
        <v>0</v>
      </c>
      <c r="U55" s="48">
        <f t="shared" si="17"/>
        <v>0</v>
      </c>
      <c r="V55" s="48">
        <f t="shared" si="17"/>
        <v>0</v>
      </c>
      <c r="W55" s="48">
        <f t="shared" si="17"/>
        <v>0</v>
      </c>
      <c r="X55" s="48">
        <f t="shared" si="17"/>
        <v>0</v>
      </c>
      <c r="Y55" s="48">
        <f t="shared" si="17"/>
        <v>0</v>
      </c>
      <c r="Z55" s="48">
        <f t="shared" si="17"/>
        <v>0</v>
      </c>
      <c r="AA55" s="48">
        <f t="shared" si="17"/>
        <v>0</v>
      </c>
      <c r="AB55" s="48">
        <f t="shared" ref="AB55:AK64" si="18">IF($G55&gt;AB$17,0,1)*$I55</f>
        <v>0</v>
      </c>
      <c r="AC55" s="49">
        <f t="shared" si="18"/>
        <v>0</v>
      </c>
      <c r="AD55" s="48">
        <f t="shared" si="18"/>
        <v>0</v>
      </c>
      <c r="AE55" s="48">
        <f t="shared" si="18"/>
        <v>0</v>
      </c>
      <c r="AF55" s="48">
        <f t="shared" si="18"/>
        <v>0</v>
      </c>
      <c r="AG55" s="48">
        <f t="shared" si="18"/>
        <v>5.0000000000000001E-4</v>
      </c>
      <c r="AH55" s="48">
        <f t="shared" si="18"/>
        <v>5.0000000000000001E-4</v>
      </c>
      <c r="AI55" s="48">
        <f t="shared" si="18"/>
        <v>5.0000000000000001E-4</v>
      </c>
      <c r="AJ55" s="48">
        <f t="shared" si="18"/>
        <v>5.0000000000000001E-4</v>
      </c>
      <c r="AK55" s="48">
        <f t="shared" si="18"/>
        <v>5.0000000000000001E-4</v>
      </c>
      <c r="AL55" s="48">
        <f t="shared" ref="AL55:AU64" si="19">IF($G55&gt;AL$17,0,1)*$I55</f>
        <v>5.0000000000000001E-4</v>
      </c>
      <c r="AM55" s="48">
        <f t="shared" si="19"/>
        <v>5.0000000000000001E-4</v>
      </c>
      <c r="AN55" s="48">
        <f t="shared" si="19"/>
        <v>5.0000000000000001E-4</v>
      </c>
      <c r="AO55" s="49">
        <f t="shared" si="19"/>
        <v>5.0000000000000001E-4</v>
      </c>
      <c r="AP55" s="48">
        <f t="shared" si="19"/>
        <v>5.0000000000000001E-4</v>
      </c>
      <c r="AQ55" s="48">
        <f t="shared" si="19"/>
        <v>5.0000000000000001E-4</v>
      </c>
      <c r="AR55" s="48">
        <f t="shared" si="19"/>
        <v>5.0000000000000001E-4</v>
      </c>
      <c r="AS55" s="48">
        <f t="shared" si="19"/>
        <v>5.0000000000000001E-4</v>
      </c>
      <c r="AT55" s="48">
        <f t="shared" si="19"/>
        <v>5.0000000000000001E-4</v>
      </c>
      <c r="AU55" s="48">
        <f t="shared" si="19"/>
        <v>5.0000000000000001E-4</v>
      </c>
      <c r="AV55" s="48">
        <f t="shared" ref="AV55:BA64" si="20">IF($G55&gt;AV$17,0,1)*$I55</f>
        <v>5.0000000000000001E-4</v>
      </c>
      <c r="AW55" s="48">
        <f t="shared" si="20"/>
        <v>5.0000000000000001E-4</v>
      </c>
      <c r="AX55" s="48">
        <f t="shared" si="20"/>
        <v>5.0000000000000001E-4</v>
      </c>
      <c r="AY55" s="48">
        <f t="shared" si="20"/>
        <v>5.0000000000000001E-4</v>
      </c>
      <c r="AZ55" s="48">
        <f t="shared" si="20"/>
        <v>5.0000000000000001E-4</v>
      </c>
      <c r="BA55" s="49">
        <f t="shared" si="20"/>
        <v>5.0000000000000001E-4</v>
      </c>
    </row>
    <row r="56" spans="1:53" outlineLevel="1" x14ac:dyDescent="0.15">
      <c r="A56" s="43"/>
      <c r="B56" s="43" t="str">
        <f t="shared" si="6"/>
        <v>Engineering</v>
      </c>
      <c r="C56" s="9"/>
      <c r="D56" s="44"/>
      <c r="E56" s="64" t="s">
        <v>25</v>
      </c>
      <c r="F56" s="65">
        <v>180000</v>
      </c>
      <c r="G56" s="63">
        <v>45017</v>
      </c>
      <c r="H56" s="66" t="s">
        <v>0</v>
      </c>
      <c r="I56" s="67">
        <v>5.0000000000000001E-3</v>
      </c>
      <c r="J56" s="67" t="s">
        <v>111</v>
      </c>
      <c r="K56" s="64"/>
      <c r="L56" s="46" t="str">
        <f t="shared" si="16"/>
        <v/>
      </c>
      <c r="M56" s="47">
        <f t="shared" si="16"/>
        <v>5.0000000000000001E-3</v>
      </c>
      <c r="N56" s="47">
        <f t="shared" si="15"/>
        <v>5.0000000000000001E-3</v>
      </c>
      <c r="O56" s="47" t="str">
        <f t="shared" si="15"/>
        <v/>
      </c>
      <c r="Q56" s="48"/>
      <c r="R56" s="48">
        <f t="shared" si="17"/>
        <v>0</v>
      </c>
      <c r="S56" s="48">
        <f t="shared" si="17"/>
        <v>0</v>
      </c>
      <c r="T56" s="48">
        <f t="shared" si="17"/>
        <v>0</v>
      </c>
      <c r="U56" s="48">
        <f t="shared" si="17"/>
        <v>0</v>
      </c>
      <c r="V56" s="48">
        <f t="shared" si="17"/>
        <v>0</v>
      </c>
      <c r="W56" s="48">
        <f t="shared" si="17"/>
        <v>0</v>
      </c>
      <c r="X56" s="48">
        <f t="shared" si="17"/>
        <v>0</v>
      </c>
      <c r="Y56" s="48">
        <f t="shared" si="17"/>
        <v>0</v>
      </c>
      <c r="Z56" s="48">
        <f t="shared" si="17"/>
        <v>0</v>
      </c>
      <c r="AA56" s="48">
        <f t="shared" si="17"/>
        <v>0</v>
      </c>
      <c r="AB56" s="48">
        <f t="shared" si="18"/>
        <v>0</v>
      </c>
      <c r="AC56" s="49">
        <f t="shared" si="18"/>
        <v>0</v>
      </c>
      <c r="AD56" s="48">
        <f t="shared" si="18"/>
        <v>0</v>
      </c>
      <c r="AE56" s="48">
        <f t="shared" si="18"/>
        <v>0</v>
      </c>
      <c r="AF56" s="48">
        <f t="shared" si="18"/>
        <v>0</v>
      </c>
      <c r="AG56" s="48">
        <f t="shared" si="18"/>
        <v>5.0000000000000001E-3</v>
      </c>
      <c r="AH56" s="48">
        <f t="shared" si="18"/>
        <v>5.0000000000000001E-3</v>
      </c>
      <c r="AI56" s="48">
        <f t="shared" si="18"/>
        <v>5.0000000000000001E-3</v>
      </c>
      <c r="AJ56" s="48">
        <f t="shared" si="18"/>
        <v>5.0000000000000001E-3</v>
      </c>
      <c r="AK56" s="48">
        <f t="shared" si="18"/>
        <v>5.0000000000000001E-3</v>
      </c>
      <c r="AL56" s="48">
        <f t="shared" si="19"/>
        <v>5.0000000000000001E-3</v>
      </c>
      <c r="AM56" s="48">
        <f t="shared" si="19"/>
        <v>5.0000000000000001E-3</v>
      </c>
      <c r="AN56" s="48">
        <f t="shared" si="19"/>
        <v>5.0000000000000001E-3</v>
      </c>
      <c r="AO56" s="49">
        <f t="shared" si="19"/>
        <v>5.0000000000000001E-3</v>
      </c>
      <c r="AP56" s="48">
        <f t="shared" si="19"/>
        <v>5.0000000000000001E-3</v>
      </c>
      <c r="AQ56" s="48">
        <f t="shared" si="19"/>
        <v>5.0000000000000001E-3</v>
      </c>
      <c r="AR56" s="48">
        <f t="shared" si="19"/>
        <v>5.0000000000000001E-3</v>
      </c>
      <c r="AS56" s="48">
        <f t="shared" si="19"/>
        <v>5.0000000000000001E-3</v>
      </c>
      <c r="AT56" s="48">
        <f t="shared" si="19"/>
        <v>5.0000000000000001E-3</v>
      </c>
      <c r="AU56" s="48">
        <f t="shared" si="19"/>
        <v>5.0000000000000001E-3</v>
      </c>
      <c r="AV56" s="48">
        <f t="shared" si="20"/>
        <v>5.0000000000000001E-3</v>
      </c>
      <c r="AW56" s="48">
        <f t="shared" si="20"/>
        <v>5.0000000000000001E-3</v>
      </c>
      <c r="AX56" s="48">
        <f t="shared" si="20"/>
        <v>5.0000000000000001E-3</v>
      </c>
      <c r="AY56" s="48">
        <f t="shared" si="20"/>
        <v>5.0000000000000001E-3</v>
      </c>
      <c r="AZ56" s="48">
        <f t="shared" si="20"/>
        <v>5.0000000000000001E-3</v>
      </c>
      <c r="BA56" s="49">
        <f t="shared" si="20"/>
        <v>5.0000000000000001E-3</v>
      </c>
    </row>
    <row r="57" spans="1:53" outlineLevel="1" x14ac:dyDescent="0.15">
      <c r="A57" s="43"/>
      <c r="B57" s="43" t="str">
        <f t="shared" si="6"/>
        <v>Engineering</v>
      </c>
      <c r="C57" s="9"/>
      <c r="D57" s="44"/>
      <c r="E57" s="64" t="s">
        <v>26</v>
      </c>
      <c r="F57" s="65">
        <v>150000</v>
      </c>
      <c r="G57" s="63">
        <v>45047</v>
      </c>
      <c r="H57" s="66" t="s">
        <v>0</v>
      </c>
      <c r="I57" s="67">
        <v>1.5E-3</v>
      </c>
      <c r="J57" s="67" t="s">
        <v>111</v>
      </c>
      <c r="K57" s="64"/>
      <c r="L57" s="46" t="str">
        <f t="shared" si="16"/>
        <v/>
      </c>
      <c r="M57" s="47">
        <f t="shared" si="16"/>
        <v>1.5E-3</v>
      </c>
      <c r="N57" s="47">
        <f t="shared" si="15"/>
        <v>1.5E-3</v>
      </c>
      <c r="O57" s="47" t="str">
        <f t="shared" si="15"/>
        <v/>
      </c>
      <c r="Q57" s="48"/>
      <c r="R57" s="48">
        <f t="shared" si="17"/>
        <v>0</v>
      </c>
      <c r="S57" s="48">
        <f t="shared" si="17"/>
        <v>0</v>
      </c>
      <c r="T57" s="48">
        <f t="shared" si="17"/>
        <v>0</v>
      </c>
      <c r="U57" s="48">
        <f t="shared" si="17"/>
        <v>0</v>
      </c>
      <c r="V57" s="48">
        <f t="shared" si="17"/>
        <v>0</v>
      </c>
      <c r="W57" s="48">
        <f t="shared" si="17"/>
        <v>0</v>
      </c>
      <c r="X57" s="48">
        <f t="shared" si="17"/>
        <v>0</v>
      </c>
      <c r="Y57" s="48">
        <f t="shared" si="17"/>
        <v>0</v>
      </c>
      <c r="Z57" s="48">
        <f t="shared" si="17"/>
        <v>0</v>
      </c>
      <c r="AA57" s="48">
        <f t="shared" si="17"/>
        <v>0</v>
      </c>
      <c r="AB57" s="48">
        <f t="shared" si="18"/>
        <v>0</v>
      </c>
      <c r="AC57" s="49">
        <f t="shared" si="18"/>
        <v>0</v>
      </c>
      <c r="AD57" s="48">
        <f t="shared" si="18"/>
        <v>0</v>
      </c>
      <c r="AE57" s="48">
        <f t="shared" si="18"/>
        <v>0</v>
      </c>
      <c r="AF57" s="48">
        <f t="shared" si="18"/>
        <v>0</v>
      </c>
      <c r="AG57" s="48">
        <f t="shared" si="18"/>
        <v>0</v>
      </c>
      <c r="AH57" s="48">
        <f t="shared" si="18"/>
        <v>1.5E-3</v>
      </c>
      <c r="AI57" s="48">
        <f t="shared" si="18"/>
        <v>1.5E-3</v>
      </c>
      <c r="AJ57" s="48">
        <f t="shared" si="18"/>
        <v>1.5E-3</v>
      </c>
      <c r="AK57" s="48">
        <f t="shared" si="18"/>
        <v>1.5E-3</v>
      </c>
      <c r="AL57" s="48">
        <f t="shared" si="19"/>
        <v>1.5E-3</v>
      </c>
      <c r="AM57" s="48">
        <f t="shared" si="19"/>
        <v>1.5E-3</v>
      </c>
      <c r="AN57" s="48">
        <f t="shared" si="19"/>
        <v>1.5E-3</v>
      </c>
      <c r="AO57" s="49">
        <f t="shared" si="19"/>
        <v>1.5E-3</v>
      </c>
      <c r="AP57" s="48">
        <f t="shared" si="19"/>
        <v>1.5E-3</v>
      </c>
      <c r="AQ57" s="48">
        <f t="shared" si="19"/>
        <v>1.5E-3</v>
      </c>
      <c r="AR57" s="48">
        <f t="shared" si="19"/>
        <v>1.5E-3</v>
      </c>
      <c r="AS57" s="48">
        <f t="shared" si="19"/>
        <v>1.5E-3</v>
      </c>
      <c r="AT57" s="48">
        <f t="shared" si="19"/>
        <v>1.5E-3</v>
      </c>
      <c r="AU57" s="48">
        <f t="shared" si="19"/>
        <v>1.5E-3</v>
      </c>
      <c r="AV57" s="48">
        <f t="shared" si="20"/>
        <v>1.5E-3</v>
      </c>
      <c r="AW57" s="48">
        <f t="shared" si="20"/>
        <v>1.5E-3</v>
      </c>
      <c r="AX57" s="48">
        <f t="shared" si="20"/>
        <v>1.5E-3</v>
      </c>
      <c r="AY57" s="48">
        <f t="shared" si="20"/>
        <v>1.5E-3</v>
      </c>
      <c r="AZ57" s="48">
        <f t="shared" si="20"/>
        <v>1.5E-3</v>
      </c>
      <c r="BA57" s="49">
        <f t="shared" si="20"/>
        <v>1.5E-3</v>
      </c>
    </row>
    <row r="58" spans="1:53" outlineLevel="1" x14ac:dyDescent="0.15">
      <c r="A58" s="43"/>
      <c r="B58" s="43" t="str">
        <f t="shared" si="6"/>
        <v>Other</v>
      </c>
      <c r="C58" s="9"/>
      <c r="D58" s="44"/>
      <c r="E58" s="64" t="s">
        <v>30</v>
      </c>
      <c r="F58" s="65">
        <v>90000</v>
      </c>
      <c r="G58" s="63">
        <v>44682</v>
      </c>
      <c r="H58" s="66" t="s">
        <v>8</v>
      </c>
      <c r="I58" s="67">
        <v>5.0000000000000001E-4</v>
      </c>
      <c r="J58" s="67" t="s">
        <v>111</v>
      </c>
      <c r="K58" s="64"/>
      <c r="L58" s="46">
        <f t="shared" si="16"/>
        <v>5.0000000000000001E-4</v>
      </c>
      <c r="M58" s="47">
        <f t="shared" si="16"/>
        <v>5.0000000000000001E-4</v>
      </c>
      <c r="N58" s="47">
        <f t="shared" si="15"/>
        <v>5.0000000000000001E-4</v>
      </c>
      <c r="O58" s="47" t="str">
        <f t="shared" si="15"/>
        <v/>
      </c>
      <c r="Q58" s="48"/>
      <c r="R58" s="48">
        <f t="shared" si="17"/>
        <v>0</v>
      </c>
      <c r="S58" s="48">
        <f t="shared" si="17"/>
        <v>0</v>
      </c>
      <c r="T58" s="48">
        <f t="shared" si="17"/>
        <v>0</v>
      </c>
      <c r="U58" s="48">
        <f t="shared" si="17"/>
        <v>0</v>
      </c>
      <c r="V58" s="48">
        <f t="shared" si="17"/>
        <v>5.0000000000000001E-4</v>
      </c>
      <c r="W58" s="48">
        <f t="shared" si="17"/>
        <v>5.0000000000000001E-4</v>
      </c>
      <c r="X58" s="48">
        <f t="shared" si="17"/>
        <v>5.0000000000000001E-4</v>
      </c>
      <c r="Y58" s="48">
        <f t="shared" si="17"/>
        <v>5.0000000000000001E-4</v>
      </c>
      <c r="Z58" s="48">
        <f t="shared" si="17"/>
        <v>5.0000000000000001E-4</v>
      </c>
      <c r="AA58" s="48">
        <f t="shared" si="17"/>
        <v>5.0000000000000001E-4</v>
      </c>
      <c r="AB58" s="48">
        <f t="shared" si="18"/>
        <v>5.0000000000000001E-4</v>
      </c>
      <c r="AC58" s="49">
        <f t="shared" si="18"/>
        <v>5.0000000000000001E-4</v>
      </c>
      <c r="AD58" s="48">
        <f t="shared" si="18"/>
        <v>5.0000000000000001E-4</v>
      </c>
      <c r="AE58" s="48">
        <f t="shared" si="18"/>
        <v>5.0000000000000001E-4</v>
      </c>
      <c r="AF58" s="48">
        <f t="shared" si="18"/>
        <v>5.0000000000000001E-4</v>
      </c>
      <c r="AG58" s="48">
        <f t="shared" si="18"/>
        <v>5.0000000000000001E-4</v>
      </c>
      <c r="AH58" s="48">
        <f t="shared" si="18"/>
        <v>5.0000000000000001E-4</v>
      </c>
      <c r="AI58" s="48">
        <f t="shared" si="18"/>
        <v>5.0000000000000001E-4</v>
      </c>
      <c r="AJ58" s="48">
        <f t="shared" si="18"/>
        <v>5.0000000000000001E-4</v>
      </c>
      <c r="AK58" s="48">
        <f t="shared" si="18"/>
        <v>5.0000000000000001E-4</v>
      </c>
      <c r="AL58" s="48">
        <f t="shared" si="19"/>
        <v>5.0000000000000001E-4</v>
      </c>
      <c r="AM58" s="48">
        <f t="shared" si="19"/>
        <v>5.0000000000000001E-4</v>
      </c>
      <c r="AN58" s="48">
        <f t="shared" si="19"/>
        <v>5.0000000000000001E-4</v>
      </c>
      <c r="AO58" s="49">
        <f t="shared" si="19"/>
        <v>5.0000000000000001E-4</v>
      </c>
      <c r="AP58" s="48">
        <f t="shared" si="19"/>
        <v>5.0000000000000001E-4</v>
      </c>
      <c r="AQ58" s="48">
        <f t="shared" si="19"/>
        <v>5.0000000000000001E-4</v>
      </c>
      <c r="AR58" s="48">
        <f t="shared" si="19"/>
        <v>5.0000000000000001E-4</v>
      </c>
      <c r="AS58" s="48">
        <f t="shared" si="19"/>
        <v>5.0000000000000001E-4</v>
      </c>
      <c r="AT58" s="48">
        <f t="shared" si="19"/>
        <v>5.0000000000000001E-4</v>
      </c>
      <c r="AU58" s="48">
        <f t="shared" si="19"/>
        <v>5.0000000000000001E-4</v>
      </c>
      <c r="AV58" s="48">
        <f t="shared" si="20"/>
        <v>5.0000000000000001E-4</v>
      </c>
      <c r="AW58" s="48">
        <f t="shared" si="20"/>
        <v>5.0000000000000001E-4</v>
      </c>
      <c r="AX58" s="48">
        <f t="shared" si="20"/>
        <v>5.0000000000000001E-4</v>
      </c>
      <c r="AY58" s="48">
        <f t="shared" si="20"/>
        <v>5.0000000000000001E-4</v>
      </c>
      <c r="AZ58" s="48">
        <f t="shared" si="20"/>
        <v>5.0000000000000001E-4</v>
      </c>
      <c r="BA58" s="49">
        <f t="shared" si="20"/>
        <v>5.0000000000000001E-4</v>
      </c>
    </row>
    <row r="59" spans="1:53" outlineLevel="1" x14ac:dyDescent="0.15">
      <c r="A59" s="43"/>
      <c r="B59" s="43" t="str">
        <f t="shared" si="6"/>
        <v>Operations</v>
      </c>
      <c r="C59" s="9"/>
      <c r="D59" s="44"/>
      <c r="E59" s="64" t="s">
        <v>34</v>
      </c>
      <c r="F59" s="65">
        <v>60000</v>
      </c>
      <c r="G59" s="63">
        <v>44774</v>
      </c>
      <c r="H59" s="66" t="s">
        <v>3</v>
      </c>
      <c r="I59" s="67">
        <v>5.0000000000000001E-4</v>
      </c>
      <c r="J59" s="67" t="s">
        <v>111</v>
      </c>
      <c r="K59" s="64"/>
      <c r="L59" s="46">
        <f t="shared" si="16"/>
        <v>5.0000000000000001E-4</v>
      </c>
      <c r="M59" s="47">
        <f t="shared" si="16"/>
        <v>5.0000000000000001E-4</v>
      </c>
      <c r="N59" s="47">
        <f t="shared" si="15"/>
        <v>5.0000000000000001E-4</v>
      </c>
      <c r="O59" s="47" t="str">
        <f t="shared" si="15"/>
        <v/>
      </c>
      <c r="Q59" s="48"/>
      <c r="R59" s="48">
        <f t="shared" si="17"/>
        <v>0</v>
      </c>
      <c r="S59" s="48">
        <f t="shared" si="17"/>
        <v>0</v>
      </c>
      <c r="T59" s="48">
        <f t="shared" si="17"/>
        <v>0</v>
      </c>
      <c r="U59" s="48">
        <f t="shared" si="17"/>
        <v>0</v>
      </c>
      <c r="V59" s="48">
        <f t="shared" si="17"/>
        <v>0</v>
      </c>
      <c r="W59" s="48">
        <f t="shared" si="17"/>
        <v>0</v>
      </c>
      <c r="X59" s="48">
        <f t="shared" si="17"/>
        <v>0</v>
      </c>
      <c r="Y59" s="48">
        <f t="shared" si="17"/>
        <v>5.0000000000000001E-4</v>
      </c>
      <c r="Z59" s="48">
        <f t="shared" si="17"/>
        <v>5.0000000000000001E-4</v>
      </c>
      <c r="AA59" s="48">
        <f t="shared" si="17"/>
        <v>5.0000000000000001E-4</v>
      </c>
      <c r="AB59" s="48">
        <f t="shared" si="18"/>
        <v>5.0000000000000001E-4</v>
      </c>
      <c r="AC59" s="49">
        <f t="shared" si="18"/>
        <v>5.0000000000000001E-4</v>
      </c>
      <c r="AD59" s="48">
        <f t="shared" si="18"/>
        <v>5.0000000000000001E-4</v>
      </c>
      <c r="AE59" s="48">
        <f t="shared" si="18"/>
        <v>5.0000000000000001E-4</v>
      </c>
      <c r="AF59" s="48">
        <f t="shared" si="18"/>
        <v>5.0000000000000001E-4</v>
      </c>
      <c r="AG59" s="48">
        <f t="shared" si="18"/>
        <v>5.0000000000000001E-4</v>
      </c>
      <c r="AH59" s="48">
        <f t="shared" si="18"/>
        <v>5.0000000000000001E-4</v>
      </c>
      <c r="AI59" s="48">
        <f t="shared" si="18"/>
        <v>5.0000000000000001E-4</v>
      </c>
      <c r="AJ59" s="48">
        <f t="shared" si="18"/>
        <v>5.0000000000000001E-4</v>
      </c>
      <c r="AK59" s="48">
        <f t="shared" si="18"/>
        <v>5.0000000000000001E-4</v>
      </c>
      <c r="AL59" s="48">
        <f t="shared" si="19"/>
        <v>5.0000000000000001E-4</v>
      </c>
      <c r="AM59" s="48">
        <f t="shared" si="19"/>
        <v>5.0000000000000001E-4</v>
      </c>
      <c r="AN59" s="48">
        <f t="shared" si="19"/>
        <v>5.0000000000000001E-4</v>
      </c>
      <c r="AO59" s="49">
        <f t="shared" si="19"/>
        <v>5.0000000000000001E-4</v>
      </c>
      <c r="AP59" s="48">
        <f t="shared" si="19"/>
        <v>5.0000000000000001E-4</v>
      </c>
      <c r="AQ59" s="48">
        <f t="shared" si="19"/>
        <v>5.0000000000000001E-4</v>
      </c>
      <c r="AR59" s="48">
        <f t="shared" si="19"/>
        <v>5.0000000000000001E-4</v>
      </c>
      <c r="AS59" s="48">
        <f t="shared" si="19"/>
        <v>5.0000000000000001E-4</v>
      </c>
      <c r="AT59" s="48">
        <f t="shared" si="19"/>
        <v>5.0000000000000001E-4</v>
      </c>
      <c r="AU59" s="48">
        <f t="shared" si="19"/>
        <v>5.0000000000000001E-4</v>
      </c>
      <c r="AV59" s="48">
        <f t="shared" si="20"/>
        <v>5.0000000000000001E-4</v>
      </c>
      <c r="AW59" s="48">
        <f t="shared" si="20"/>
        <v>5.0000000000000001E-4</v>
      </c>
      <c r="AX59" s="48">
        <f t="shared" si="20"/>
        <v>5.0000000000000001E-4</v>
      </c>
      <c r="AY59" s="48">
        <f t="shared" si="20"/>
        <v>5.0000000000000001E-4</v>
      </c>
      <c r="AZ59" s="48">
        <f t="shared" si="20"/>
        <v>5.0000000000000001E-4</v>
      </c>
      <c r="BA59" s="49">
        <f t="shared" si="20"/>
        <v>5.0000000000000001E-4</v>
      </c>
    </row>
    <row r="60" spans="1:53" outlineLevel="1" x14ac:dyDescent="0.15">
      <c r="A60" s="43"/>
      <c r="B60" s="43" t="str">
        <f t="shared" si="6"/>
        <v>Operations</v>
      </c>
      <c r="C60" s="9"/>
      <c r="D60" s="44"/>
      <c r="E60" s="64" t="s">
        <v>34</v>
      </c>
      <c r="F60" s="65">
        <v>60000</v>
      </c>
      <c r="G60" s="63">
        <v>45108</v>
      </c>
      <c r="H60" s="66" t="s">
        <v>3</v>
      </c>
      <c r="I60" s="67">
        <v>5.0000000000000001E-4</v>
      </c>
      <c r="J60" s="67" t="s">
        <v>111</v>
      </c>
      <c r="K60" s="64"/>
      <c r="L60" s="46" t="str">
        <f t="shared" si="16"/>
        <v/>
      </c>
      <c r="M60" s="47">
        <f t="shared" si="16"/>
        <v>5.0000000000000001E-4</v>
      </c>
      <c r="N60" s="47">
        <f t="shared" si="15"/>
        <v>5.0000000000000001E-4</v>
      </c>
      <c r="O60" s="47" t="str">
        <f t="shared" si="15"/>
        <v/>
      </c>
      <c r="Q60" s="48"/>
      <c r="R60" s="48">
        <f t="shared" si="17"/>
        <v>0</v>
      </c>
      <c r="S60" s="48">
        <f t="shared" si="17"/>
        <v>0</v>
      </c>
      <c r="T60" s="48">
        <f t="shared" si="17"/>
        <v>0</v>
      </c>
      <c r="U60" s="48">
        <f t="shared" si="17"/>
        <v>0</v>
      </c>
      <c r="V60" s="48">
        <f t="shared" si="17"/>
        <v>0</v>
      </c>
      <c r="W60" s="48">
        <f t="shared" si="17"/>
        <v>0</v>
      </c>
      <c r="X60" s="48">
        <f t="shared" si="17"/>
        <v>0</v>
      </c>
      <c r="Y60" s="48">
        <f t="shared" si="17"/>
        <v>0</v>
      </c>
      <c r="Z60" s="48">
        <f t="shared" si="17"/>
        <v>0</v>
      </c>
      <c r="AA60" s="48">
        <f t="shared" si="17"/>
        <v>0</v>
      </c>
      <c r="AB60" s="48">
        <f t="shared" si="18"/>
        <v>0</v>
      </c>
      <c r="AC60" s="49">
        <f t="shared" si="18"/>
        <v>0</v>
      </c>
      <c r="AD60" s="48">
        <f t="shared" si="18"/>
        <v>0</v>
      </c>
      <c r="AE60" s="48">
        <f t="shared" si="18"/>
        <v>0</v>
      </c>
      <c r="AF60" s="48">
        <f t="shared" si="18"/>
        <v>0</v>
      </c>
      <c r="AG60" s="48">
        <f t="shared" si="18"/>
        <v>0</v>
      </c>
      <c r="AH60" s="48">
        <f t="shared" si="18"/>
        <v>0</v>
      </c>
      <c r="AI60" s="48">
        <f t="shared" si="18"/>
        <v>0</v>
      </c>
      <c r="AJ60" s="48">
        <f t="shared" si="18"/>
        <v>5.0000000000000001E-4</v>
      </c>
      <c r="AK60" s="48">
        <f t="shared" si="18"/>
        <v>5.0000000000000001E-4</v>
      </c>
      <c r="AL60" s="48">
        <f t="shared" si="19"/>
        <v>5.0000000000000001E-4</v>
      </c>
      <c r="AM60" s="48">
        <f t="shared" si="19"/>
        <v>5.0000000000000001E-4</v>
      </c>
      <c r="AN60" s="48">
        <f t="shared" si="19"/>
        <v>5.0000000000000001E-4</v>
      </c>
      <c r="AO60" s="49">
        <f t="shared" si="19"/>
        <v>5.0000000000000001E-4</v>
      </c>
      <c r="AP60" s="48">
        <f t="shared" si="19"/>
        <v>5.0000000000000001E-4</v>
      </c>
      <c r="AQ60" s="48">
        <f t="shared" si="19"/>
        <v>5.0000000000000001E-4</v>
      </c>
      <c r="AR60" s="48">
        <f t="shared" si="19"/>
        <v>5.0000000000000001E-4</v>
      </c>
      <c r="AS60" s="48">
        <f t="shared" si="19"/>
        <v>5.0000000000000001E-4</v>
      </c>
      <c r="AT60" s="48">
        <f t="shared" si="19"/>
        <v>5.0000000000000001E-4</v>
      </c>
      <c r="AU60" s="48">
        <f t="shared" si="19"/>
        <v>5.0000000000000001E-4</v>
      </c>
      <c r="AV60" s="48">
        <f t="shared" si="20"/>
        <v>5.0000000000000001E-4</v>
      </c>
      <c r="AW60" s="48">
        <f t="shared" si="20"/>
        <v>5.0000000000000001E-4</v>
      </c>
      <c r="AX60" s="48">
        <f t="shared" si="20"/>
        <v>5.0000000000000001E-4</v>
      </c>
      <c r="AY60" s="48">
        <f t="shared" si="20"/>
        <v>5.0000000000000001E-4</v>
      </c>
      <c r="AZ60" s="48">
        <f t="shared" si="20"/>
        <v>5.0000000000000001E-4</v>
      </c>
      <c r="BA60" s="49">
        <f t="shared" si="20"/>
        <v>5.0000000000000001E-4</v>
      </c>
    </row>
    <row r="61" spans="1:53" outlineLevel="1" x14ac:dyDescent="0.15">
      <c r="A61" s="43"/>
      <c r="B61" s="43" t="str">
        <f t="shared" ref="B61:B83" si="21">H61</f>
        <v>Marketing</v>
      </c>
      <c r="C61" s="9"/>
      <c r="D61" s="44"/>
      <c r="E61" s="64" t="s">
        <v>33</v>
      </c>
      <c r="F61" s="65">
        <v>60000</v>
      </c>
      <c r="G61" s="63">
        <v>45170</v>
      </c>
      <c r="H61" s="66" t="s">
        <v>2</v>
      </c>
      <c r="I61" s="67">
        <v>5.0000000000000001E-4</v>
      </c>
      <c r="J61" s="67" t="s">
        <v>111</v>
      </c>
      <c r="K61" s="64"/>
      <c r="L61" s="46" t="str">
        <f t="shared" si="16"/>
        <v/>
      </c>
      <c r="M61" s="47">
        <f t="shared" si="16"/>
        <v>5.0000000000000001E-4</v>
      </c>
      <c r="N61" s="47">
        <f t="shared" si="15"/>
        <v>5.0000000000000001E-4</v>
      </c>
      <c r="O61" s="47" t="str">
        <f t="shared" si="15"/>
        <v/>
      </c>
      <c r="Q61" s="48"/>
      <c r="R61" s="48">
        <f t="shared" si="17"/>
        <v>0</v>
      </c>
      <c r="S61" s="48">
        <f t="shared" si="17"/>
        <v>0</v>
      </c>
      <c r="T61" s="48">
        <f t="shared" si="17"/>
        <v>0</v>
      </c>
      <c r="U61" s="48">
        <f t="shared" si="17"/>
        <v>0</v>
      </c>
      <c r="V61" s="48">
        <f t="shared" si="17"/>
        <v>0</v>
      </c>
      <c r="W61" s="48">
        <f t="shared" si="17"/>
        <v>0</v>
      </c>
      <c r="X61" s="48">
        <f t="shared" si="17"/>
        <v>0</v>
      </c>
      <c r="Y61" s="48">
        <f t="shared" si="17"/>
        <v>0</v>
      </c>
      <c r="Z61" s="48">
        <f t="shared" si="17"/>
        <v>0</v>
      </c>
      <c r="AA61" s="48">
        <f t="shared" si="17"/>
        <v>0</v>
      </c>
      <c r="AB61" s="48">
        <f t="shared" si="18"/>
        <v>0</v>
      </c>
      <c r="AC61" s="49">
        <f t="shared" si="18"/>
        <v>0</v>
      </c>
      <c r="AD61" s="48">
        <f t="shared" si="18"/>
        <v>0</v>
      </c>
      <c r="AE61" s="48">
        <f t="shared" si="18"/>
        <v>0</v>
      </c>
      <c r="AF61" s="48">
        <f t="shared" si="18"/>
        <v>0</v>
      </c>
      <c r="AG61" s="48">
        <f t="shared" si="18"/>
        <v>0</v>
      </c>
      <c r="AH61" s="48">
        <f t="shared" si="18"/>
        <v>0</v>
      </c>
      <c r="AI61" s="48">
        <f t="shared" si="18"/>
        <v>0</v>
      </c>
      <c r="AJ61" s="48">
        <f t="shared" si="18"/>
        <v>0</v>
      </c>
      <c r="AK61" s="48">
        <f t="shared" si="18"/>
        <v>0</v>
      </c>
      <c r="AL61" s="48">
        <f t="shared" si="19"/>
        <v>5.0000000000000001E-4</v>
      </c>
      <c r="AM61" s="48">
        <f t="shared" si="19"/>
        <v>5.0000000000000001E-4</v>
      </c>
      <c r="AN61" s="48">
        <f t="shared" si="19"/>
        <v>5.0000000000000001E-4</v>
      </c>
      <c r="AO61" s="49">
        <f t="shared" si="19"/>
        <v>5.0000000000000001E-4</v>
      </c>
      <c r="AP61" s="48">
        <f t="shared" si="19"/>
        <v>5.0000000000000001E-4</v>
      </c>
      <c r="AQ61" s="48">
        <f t="shared" si="19"/>
        <v>5.0000000000000001E-4</v>
      </c>
      <c r="AR61" s="48">
        <f t="shared" si="19"/>
        <v>5.0000000000000001E-4</v>
      </c>
      <c r="AS61" s="48">
        <f t="shared" si="19"/>
        <v>5.0000000000000001E-4</v>
      </c>
      <c r="AT61" s="48">
        <f t="shared" si="19"/>
        <v>5.0000000000000001E-4</v>
      </c>
      <c r="AU61" s="48">
        <f t="shared" si="19"/>
        <v>5.0000000000000001E-4</v>
      </c>
      <c r="AV61" s="48">
        <f t="shared" si="20"/>
        <v>5.0000000000000001E-4</v>
      </c>
      <c r="AW61" s="48">
        <f t="shared" si="20"/>
        <v>5.0000000000000001E-4</v>
      </c>
      <c r="AX61" s="48">
        <f t="shared" si="20"/>
        <v>5.0000000000000001E-4</v>
      </c>
      <c r="AY61" s="48">
        <f t="shared" si="20"/>
        <v>5.0000000000000001E-4</v>
      </c>
      <c r="AZ61" s="48">
        <f t="shared" si="20"/>
        <v>5.0000000000000001E-4</v>
      </c>
      <c r="BA61" s="49">
        <f t="shared" si="20"/>
        <v>5.0000000000000001E-4</v>
      </c>
    </row>
    <row r="62" spans="1:53" outlineLevel="1" x14ac:dyDescent="0.15">
      <c r="A62" s="43"/>
      <c r="B62" s="43" t="str">
        <f t="shared" si="21"/>
        <v>Engineering</v>
      </c>
      <c r="C62" s="9"/>
      <c r="D62" s="44"/>
      <c r="E62" s="64" t="s">
        <v>26</v>
      </c>
      <c r="F62" s="65">
        <v>175000</v>
      </c>
      <c r="G62" s="63">
        <v>45170</v>
      </c>
      <c r="H62" s="66" t="s">
        <v>0</v>
      </c>
      <c r="I62" s="67">
        <v>1.5E-3</v>
      </c>
      <c r="J62" s="67" t="s">
        <v>111</v>
      </c>
      <c r="K62" s="64"/>
      <c r="L62" s="46" t="str">
        <f t="shared" si="16"/>
        <v/>
      </c>
      <c r="M62" s="47">
        <f t="shared" si="16"/>
        <v>1.5E-3</v>
      </c>
      <c r="N62" s="47">
        <f t="shared" si="15"/>
        <v>1.5E-3</v>
      </c>
      <c r="O62" s="47" t="str">
        <f t="shared" si="15"/>
        <v/>
      </c>
      <c r="Q62" s="48"/>
      <c r="R62" s="48">
        <f t="shared" si="17"/>
        <v>0</v>
      </c>
      <c r="S62" s="48">
        <f t="shared" si="17"/>
        <v>0</v>
      </c>
      <c r="T62" s="48">
        <f t="shared" si="17"/>
        <v>0</v>
      </c>
      <c r="U62" s="48">
        <f t="shared" si="17"/>
        <v>0</v>
      </c>
      <c r="V62" s="48">
        <f t="shared" si="17"/>
        <v>0</v>
      </c>
      <c r="W62" s="48">
        <f t="shared" si="17"/>
        <v>0</v>
      </c>
      <c r="X62" s="48">
        <f t="shared" si="17"/>
        <v>0</v>
      </c>
      <c r="Y62" s="48">
        <f t="shared" si="17"/>
        <v>0</v>
      </c>
      <c r="Z62" s="48">
        <f t="shared" si="17"/>
        <v>0</v>
      </c>
      <c r="AA62" s="48">
        <f t="shared" si="17"/>
        <v>0</v>
      </c>
      <c r="AB62" s="48">
        <f t="shared" si="18"/>
        <v>0</v>
      </c>
      <c r="AC62" s="49">
        <f t="shared" si="18"/>
        <v>0</v>
      </c>
      <c r="AD62" s="48">
        <f t="shared" si="18"/>
        <v>0</v>
      </c>
      <c r="AE62" s="48">
        <f t="shared" si="18"/>
        <v>0</v>
      </c>
      <c r="AF62" s="48">
        <f t="shared" si="18"/>
        <v>0</v>
      </c>
      <c r="AG62" s="48">
        <f t="shared" si="18"/>
        <v>0</v>
      </c>
      <c r="AH62" s="48">
        <f t="shared" si="18"/>
        <v>0</v>
      </c>
      <c r="AI62" s="48">
        <f t="shared" si="18"/>
        <v>0</v>
      </c>
      <c r="AJ62" s="48">
        <f t="shared" si="18"/>
        <v>0</v>
      </c>
      <c r="AK62" s="48">
        <f t="shared" si="18"/>
        <v>0</v>
      </c>
      <c r="AL62" s="48">
        <f t="shared" si="19"/>
        <v>1.5E-3</v>
      </c>
      <c r="AM62" s="48">
        <f t="shared" si="19"/>
        <v>1.5E-3</v>
      </c>
      <c r="AN62" s="48">
        <f t="shared" si="19"/>
        <v>1.5E-3</v>
      </c>
      <c r="AO62" s="49">
        <f t="shared" si="19"/>
        <v>1.5E-3</v>
      </c>
      <c r="AP62" s="48">
        <f t="shared" si="19"/>
        <v>1.5E-3</v>
      </c>
      <c r="AQ62" s="48">
        <f t="shared" si="19"/>
        <v>1.5E-3</v>
      </c>
      <c r="AR62" s="48">
        <f t="shared" si="19"/>
        <v>1.5E-3</v>
      </c>
      <c r="AS62" s="48">
        <f t="shared" si="19"/>
        <v>1.5E-3</v>
      </c>
      <c r="AT62" s="48">
        <f t="shared" si="19"/>
        <v>1.5E-3</v>
      </c>
      <c r="AU62" s="48">
        <f t="shared" si="19"/>
        <v>1.5E-3</v>
      </c>
      <c r="AV62" s="48">
        <f t="shared" si="20"/>
        <v>1.5E-3</v>
      </c>
      <c r="AW62" s="48">
        <f t="shared" si="20"/>
        <v>1.5E-3</v>
      </c>
      <c r="AX62" s="48">
        <f t="shared" si="20"/>
        <v>1.5E-3</v>
      </c>
      <c r="AY62" s="48">
        <f t="shared" si="20"/>
        <v>1.5E-3</v>
      </c>
      <c r="AZ62" s="48">
        <f t="shared" si="20"/>
        <v>1.5E-3</v>
      </c>
      <c r="BA62" s="49">
        <f t="shared" si="20"/>
        <v>1.5E-3</v>
      </c>
    </row>
    <row r="63" spans="1:53" outlineLevel="1" x14ac:dyDescent="0.15">
      <c r="A63" s="43"/>
      <c r="B63" s="43" t="str">
        <f t="shared" si="21"/>
        <v>Engineering</v>
      </c>
      <c r="C63" s="9"/>
      <c r="D63" s="44"/>
      <c r="E63" s="64" t="s">
        <v>26</v>
      </c>
      <c r="F63" s="65">
        <v>175000</v>
      </c>
      <c r="G63" s="63">
        <v>45200</v>
      </c>
      <c r="H63" s="66" t="s">
        <v>0</v>
      </c>
      <c r="I63" s="67">
        <v>1.5E-3</v>
      </c>
      <c r="J63" s="67" t="s">
        <v>111</v>
      </c>
      <c r="K63" s="64"/>
      <c r="L63" s="46" t="str">
        <f t="shared" si="16"/>
        <v/>
      </c>
      <c r="M63" s="47">
        <f t="shared" si="16"/>
        <v>1.5E-3</v>
      </c>
      <c r="N63" s="47">
        <f t="shared" si="15"/>
        <v>1.5E-3</v>
      </c>
      <c r="O63" s="47" t="str">
        <f t="shared" si="15"/>
        <v/>
      </c>
      <c r="Q63" s="48"/>
      <c r="R63" s="48">
        <f t="shared" si="17"/>
        <v>0</v>
      </c>
      <c r="S63" s="48">
        <f t="shared" si="17"/>
        <v>0</v>
      </c>
      <c r="T63" s="48">
        <f t="shared" si="17"/>
        <v>0</v>
      </c>
      <c r="U63" s="48">
        <f t="shared" si="17"/>
        <v>0</v>
      </c>
      <c r="V63" s="48">
        <f t="shared" si="17"/>
        <v>0</v>
      </c>
      <c r="W63" s="48">
        <f t="shared" si="17"/>
        <v>0</v>
      </c>
      <c r="X63" s="48">
        <f t="shared" si="17"/>
        <v>0</v>
      </c>
      <c r="Y63" s="48">
        <f t="shared" si="17"/>
        <v>0</v>
      </c>
      <c r="Z63" s="48">
        <f t="shared" si="17"/>
        <v>0</v>
      </c>
      <c r="AA63" s="48">
        <f t="shared" si="17"/>
        <v>0</v>
      </c>
      <c r="AB63" s="48">
        <f t="shared" si="18"/>
        <v>0</v>
      </c>
      <c r="AC63" s="49">
        <f t="shared" si="18"/>
        <v>0</v>
      </c>
      <c r="AD63" s="48">
        <f t="shared" si="18"/>
        <v>0</v>
      </c>
      <c r="AE63" s="48">
        <f t="shared" si="18"/>
        <v>0</v>
      </c>
      <c r="AF63" s="48">
        <f t="shared" si="18"/>
        <v>0</v>
      </c>
      <c r="AG63" s="48">
        <f t="shared" si="18"/>
        <v>0</v>
      </c>
      <c r="AH63" s="48">
        <f t="shared" si="18"/>
        <v>0</v>
      </c>
      <c r="AI63" s="48">
        <f t="shared" si="18"/>
        <v>0</v>
      </c>
      <c r="AJ63" s="48">
        <f t="shared" si="18"/>
        <v>0</v>
      </c>
      <c r="AK63" s="48">
        <f t="shared" si="18"/>
        <v>0</v>
      </c>
      <c r="AL63" s="48">
        <f t="shared" si="19"/>
        <v>0</v>
      </c>
      <c r="AM63" s="48">
        <f t="shared" si="19"/>
        <v>1.5E-3</v>
      </c>
      <c r="AN63" s="48">
        <f t="shared" si="19"/>
        <v>1.5E-3</v>
      </c>
      <c r="AO63" s="49">
        <f t="shared" si="19"/>
        <v>1.5E-3</v>
      </c>
      <c r="AP63" s="48">
        <f t="shared" si="19"/>
        <v>1.5E-3</v>
      </c>
      <c r="AQ63" s="48">
        <f t="shared" si="19"/>
        <v>1.5E-3</v>
      </c>
      <c r="AR63" s="48">
        <f t="shared" si="19"/>
        <v>1.5E-3</v>
      </c>
      <c r="AS63" s="48">
        <f t="shared" si="19"/>
        <v>1.5E-3</v>
      </c>
      <c r="AT63" s="48">
        <f t="shared" si="19"/>
        <v>1.5E-3</v>
      </c>
      <c r="AU63" s="48">
        <f t="shared" si="19"/>
        <v>1.5E-3</v>
      </c>
      <c r="AV63" s="48">
        <f t="shared" si="20"/>
        <v>1.5E-3</v>
      </c>
      <c r="AW63" s="48">
        <f t="shared" si="20"/>
        <v>1.5E-3</v>
      </c>
      <c r="AX63" s="48">
        <f t="shared" si="20"/>
        <v>1.5E-3</v>
      </c>
      <c r="AY63" s="48">
        <f t="shared" si="20"/>
        <v>1.5E-3</v>
      </c>
      <c r="AZ63" s="48">
        <f t="shared" si="20"/>
        <v>1.5E-3</v>
      </c>
      <c r="BA63" s="49">
        <f t="shared" si="20"/>
        <v>1.5E-3</v>
      </c>
    </row>
    <row r="64" spans="1:53" outlineLevel="1" x14ac:dyDescent="0.15">
      <c r="A64" s="43"/>
      <c r="B64" s="43" t="str">
        <f t="shared" si="21"/>
        <v>Engineering</v>
      </c>
      <c r="C64" s="9"/>
      <c r="D64" s="44"/>
      <c r="E64" s="64" t="s">
        <v>26</v>
      </c>
      <c r="F64" s="65">
        <v>175000</v>
      </c>
      <c r="G64" s="63">
        <v>45231</v>
      </c>
      <c r="H64" s="66" t="s">
        <v>0</v>
      </c>
      <c r="I64" s="67">
        <v>1.5E-3</v>
      </c>
      <c r="J64" s="67" t="s">
        <v>111</v>
      </c>
      <c r="K64" s="64"/>
      <c r="L64" s="46" t="str">
        <f t="shared" si="16"/>
        <v/>
      </c>
      <c r="M64" s="47">
        <f t="shared" si="16"/>
        <v>1.5E-3</v>
      </c>
      <c r="N64" s="47">
        <f t="shared" si="15"/>
        <v>1.5E-3</v>
      </c>
      <c r="O64" s="47" t="str">
        <f t="shared" si="15"/>
        <v/>
      </c>
      <c r="Q64" s="48"/>
      <c r="R64" s="48">
        <f t="shared" si="17"/>
        <v>0</v>
      </c>
      <c r="S64" s="48">
        <f t="shared" si="17"/>
        <v>0</v>
      </c>
      <c r="T64" s="48">
        <f t="shared" si="17"/>
        <v>0</v>
      </c>
      <c r="U64" s="48">
        <f t="shared" si="17"/>
        <v>0</v>
      </c>
      <c r="V64" s="48">
        <f t="shared" si="17"/>
        <v>0</v>
      </c>
      <c r="W64" s="48">
        <f t="shared" si="17"/>
        <v>0</v>
      </c>
      <c r="X64" s="48">
        <f t="shared" si="17"/>
        <v>0</v>
      </c>
      <c r="Y64" s="48">
        <f t="shared" si="17"/>
        <v>0</v>
      </c>
      <c r="Z64" s="48">
        <f t="shared" si="17"/>
        <v>0</v>
      </c>
      <c r="AA64" s="48">
        <f t="shared" si="17"/>
        <v>0</v>
      </c>
      <c r="AB64" s="48">
        <f t="shared" si="18"/>
        <v>0</v>
      </c>
      <c r="AC64" s="49">
        <f t="shared" si="18"/>
        <v>0</v>
      </c>
      <c r="AD64" s="48">
        <f t="shared" si="18"/>
        <v>0</v>
      </c>
      <c r="AE64" s="48">
        <f t="shared" si="18"/>
        <v>0</v>
      </c>
      <c r="AF64" s="48">
        <f t="shared" si="18"/>
        <v>0</v>
      </c>
      <c r="AG64" s="48">
        <f t="shared" si="18"/>
        <v>0</v>
      </c>
      <c r="AH64" s="48">
        <f t="shared" si="18"/>
        <v>0</v>
      </c>
      <c r="AI64" s="48">
        <f t="shared" si="18"/>
        <v>0</v>
      </c>
      <c r="AJ64" s="48">
        <f t="shared" si="18"/>
        <v>0</v>
      </c>
      <c r="AK64" s="48">
        <f t="shared" si="18"/>
        <v>0</v>
      </c>
      <c r="AL64" s="48">
        <f t="shared" si="19"/>
        <v>0</v>
      </c>
      <c r="AM64" s="48">
        <f t="shared" si="19"/>
        <v>0</v>
      </c>
      <c r="AN64" s="48">
        <f t="shared" si="19"/>
        <v>1.5E-3</v>
      </c>
      <c r="AO64" s="49">
        <f t="shared" si="19"/>
        <v>1.5E-3</v>
      </c>
      <c r="AP64" s="48">
        <f t="shared" si="19"/>
        <v>1.5E-3</v>
      </c>
      <c r="AQ64" s="48">
        <f t="shared" si="19"/>
        <v>1.5E-3</v>
      </c>
      <c r="AR64" s="48">
        <f t="shared" si="19"/>
        <v>1.5E-3</v>
      </c>
      <c r="AS64" s="48">
        <f t="shared" si="19"/>
        <v>1.5E-3</v>
      </c>
      <c r="AT64" s="48">
        <f t="shared" si="19"/>
        <v>1.5E-3</v>
      </c>
      <c r="AU64" s="48">
        <f t="shared" si="19"/>
        <v>1.5E-3</v>
      </c>
      <c r="AV64" s="48">
        <f t="shared" si="20"/>
        <v>1.5E-3</v>
      </c>
      <c r="AW64" s="48">
        <f t="shared" si="20"/>
        <v>1.5E-3</v>
      </c>
      <c r="AX64" s="48">
        <f t="shared" si="20"/>
        <v>1.5E-3</v>
      </c>
      <c r="AY64" s="48">
        <f t="shared" si="20"/>
        <v>1.5E-3</v>
      </c>
      <c r="AZ64" s="48">
        <f t="shared" si="20"/>
        <v>1.5E-3</v>
      </c>
      <c r="BA64" s="49">
        <f t="shared" si="20"/>
        <v>1.5E-3</v>
      </c>
    </row>
    <row r="65" spans="1:53" outlineLevel="1" x14ac:dyDescent="0.15">
      <c r="A65" s="43"/>
      <c r="B65" s="43" t="str">
        <f t="shared" ref="B65:B82" si="22">H65</f>
        <v>Engineering</v>
      </c>
      <c r="C65" s="9"/>
      <c r="D65" s="44"/>
      <c r="E65" s="64" t="s">
        <v>26</v>
      </c>
      <c r="F65" s="65">
        <v>175000</v>
      </c>
      <c r="G65" s="63">
        <v>45261</v>
      </c>
      <c r="H65" s="66" t="s">
        <v>0</v>
      </c>
      <c r="I65" s="67">
        <v>1.5E-3</v>
      </c>
      <c r="J65" s="67" t="s">
        <v>111</v>
      </c>
      <c r="K65" s="64"/>
      <c r="L65" s="46" t="str">
        <f t="shared" si="16"/>
        <v/>
      </c>
      <c r="M65" s="47">
        <f t="shared" si="16"/>
        <v>1.5E-3</v>
      </c>
      <c r="N65" s="47">
        <f t="shared" si="15"/>
        <v>1.5E-3</v>
      </c>
      <c r="O65" s="47" t="str">
        <f t="shared" si="15"/>
        <v/>
      </c>
      <c r="Q65" s="48"/>
      <c r="R65" s="48">
        <f t="shared" ref="R65:AA74" si="23">IF($G65&gt;R$17,0,1)*$I65</f>
        <v>0</v>
      </c>
      <c r="S65" s="48">
        <f t="shared" si="23"/>
        <v>0</v>
      </c>
      <c r="T65" s="48">
        <f t="shared" si="23"/>
        <v>0</v>
      </c>
      <c r="U65" s="48">
        <f t="shared" si="23"/>
        <v>0</v>
      </c>
      <c r="V65" s="48">
        <f t="shared" si="23"/>
        <v>0</v>
      </c>
      <c r="W65" s="48">
        <f t="shared" si="23"/>
        <v>0</v>
      </c>
      <c r="X65" s="48">
        <f t="shared" si="23"/>
        <v>0</v>
      </c>
      <c r="Y65" s="48">
        <f t="shared" si="23"/>
        <v>0</v>
      </c>
      <c r="Z65" s="48">
        <f t="shared" si="23"/>
        <v>0</v>
      </c>
      <c r="AA65" s="48">
        <f t="shared" si="23"/>
        <v>0</v>
      </c>
      <c r="AB65" s="48">
        <f t="shared" ref="AB65:AK74" si="24">IF($G65&gt;AB$17,0,1)*$I65</f>
        <v>0</v>
      </c>
      <c r="AC65" s="49">
        <f t="shared" si="24"/>
        <v>0</v>
      </c>
      <c r="AD65" s="48">
        <f t="shared" si="24"/>
        <v>0</v>
      </c>
      <c r="AE65" s="48">
        <f t="shared" si="24"/>
        <v>0</v>
      </c>
      <c r="AF65" s="48">
        <f t="shared" si="24"/>
        <v>0</v>
      </c>
      <c r="AG65" s="48">
        <f t="shared" si="24"/>
        <v>0</v>
      </c>
      <c r="AH65" s="48">
        <f t="shared" si="24"/>
        <v>0</v>
      </c>
      <c r="AI65" s="48">
        <f t="shared" si="24"/>
        <v>0</v>
      </c>
      <c r="AJ65" s="48">
        <f t="shared" si="24"/>
        <v>0</v>
      </c>
      <c r="AK65" s="48">
        <f t="shared" si="24"/>
        <v>0</v>
      </c>
      <c r="AL65" s="48">
        <f t="shared" ref="AL65:AU74" si="25">IF($G65&gt;AL$17,0,1)*$I65</f>
        <v>0</v>
      </c>
      <c r="AM65" s="48">
        <f t="shared" si="25"/>
        <v>0</v>
      </c>
      <c r="AN65" s="48">
        <f t="shared" si="25"/>
        <v>0</v>
      </c>
      <c r="AO65" s="49">
        <f t="shared" si="25"/>
        <v>1.5E-3</v>
      </c>
      <c r="AP65" s="48">
        <f t="shared" si="25"/>
        <v>1.5E-3</v>
      </c>
      <c r="AQ65" s="48">
        <f t="shared" si="25"/>
        <v>1.5E-3</v>
      </c>
      <c r="AR65" s="48">
        <f t="shared" si="25"/>
        <v>1.5E-3</v>
      </c>
      <c r="AS65" s="48">
        <f t="shared" si="25"/>
        <v>1.5E-3</v>
      </c>
      <c r="AT65" s="48">
        <f t="shared" si="25"/>
        <v>1.5E-3</v>
      </c>
      <c r="AU65" s="48">
        <f t="shared" si="25"/>
        <v>1.5E-3</v>
      </c>
      <c r="AV65" s="48">
        <f t="shared" ref="AV65:BA74" si="26">IF($G65&gt;AV$17,0,1)*$I65</f>
        <v>1.5E-3</v>
      </c>
      <c r="AW65" s="48">
        <f t="shared" si="26"/>
        <v>1.5E-3</v>
      </c>
      <c r="AX65" s="48">
        <f t="shared" si="26"/>
        <v>1.5E-3</v>
      </c>
      <c r="AY65" s="48">
        <f t="shared" si="26"/>
        <v>1.5E-3</v>
      </c>
      <c r="AZ65" s="48">
        <f t="shared" si="26"/>
        <v>1.5E-3</v>
      </c>
      <c r="BA65" s="49">
        <f t="shared" si="26"/>
        <v>1.5E-3</v>
      </c>
    </row>
    <row r="66" spans="1:53" outlineLevel="1" x14ac:dyDescent="0.15">
      <c r="A66" s="43"/>
      <c r="B66" s="43">
        <f t="shared" si="22"/>
        <v>0</v>
      </c>
      <c r="C66" s="9"/>
      <c r="D66" s="44"/>
      <c r="E66" s="64"/>
      <c r="F66" s="65"/>
      <c r="G66" s="63"/>
      <c r="H66" s="66"/>
      <c r="I66" s="67"/>
      <c r="J66" s="67"/>
      <c r="K66" s="64"/>
      <c r="L66" s="46" t="str">
        <f t="shared" si="16"/>
        <v/>
      </c>
      <c r="M66" s="47" t="str">
        <f t="shared" si="16"/>
        <v/>
      </c>
      <c r="N66" s="47" t="str">
        <f t="shared" si="15"/>
        <v/>
      </c>
      <c r="O66" s="47" t="str">
        <f t="shared" si="15"/>
        <v/>
      </c>
      <c r="Q66" s="48"/>
      <c r="R66" s="48">
        <f t="shared" si="23"/>
        <v>0</v>
      </c>
      <c r="S66" s="48">
        <f t="shared" si="23"/>
        <v>0</v>
      </c>
      <c r="T66" s="48">
        <f t="shared" si="23"/>
        <v>0</v>
      </c>
      <c r="U66" s="48">
        <f t="shared" si="23"/>
        <v>0</v>
      </c>
      <c r="V66" s="48">
        <f t="shared" si="23"/>
        <v>0</v>
      </c>
      <c r="W66" s="48">
        <f t="shared" si="23"/>
        <v>0</v>
      </c>
      <c r="X66" s="48">
        <f t="shared" si="23"/>
        <v>0</v>
      </c>
      <c r="Y66" s="48">
        <f t="shared" si="23"/>
        <v>0</v>
      </c>
      <c r="Z66" s="48">
        <f t="shared" si="23"/>
        <v>0</v>
      </c>
      <c r="AA66" s="48">
        <f t="shared" si="23"/>
        <v>0</v>
      </c>
      <c r="AB66" s="48">
        <f t="shared" si="24"/>
        <v>0</v>
      </c>
      <c r="AC66" s="49">
        <f t="shared" si="24"/>
        <v>0</v>
      </c>
      <c r="AD66" s="48">
        <f t="shared" si="24"/>
        <v>0</v>
      </c>
      <c r="AE66" s="48">
        <f t="shared" si="24"/>
        <v>0</v>
      </c>
      <c r="AF66" s="48">
        <f t="shared" si="24"/>
        <v>0</v>
      </c>
      <c r="AG66" s="48">
        <f t="shared" si="24"/>
        <v>0</v>
      </c>
      <c r="AH66" s="48">
        <f t="shared" si="24"/>
        <v>0</v>
      </c>
      <c r="AI66" s="48">
        <f t="shared" si="24"/>
        <v>0</v>
      </c>
      <c r="AJ66" s="48">
        <f t="shared" si="24"/>
        <v>0</v>
      </c>
      <c r="AK66" s="48">
        <f t="shared" si="24"/>
        <v>0</v>
      </c>
      <c r="AL66" s="48">
        <f t="shared" si="25"/>
        <v>0</v>
      </c>
      <c r="AM66" s="48">
        <f t="shared" si="25"/>
        <v>0</v>
      </c>
      <c r="AN66" s="48">
        <f t="shared" si="25"/>
        <v>0</v>
      </c>
      <c r="AO66" s="49">
        <f t="shared" si="25"/>
        <v>0</v>
      </c>
      <c r="AP66" s="48">
        <f t="shared" si="25"/>
        <v>0</v>
      </c>
      <c r="AQ66" s="48">
        <f t="shared" si="25"/>
        <v>0</v>
      </c>
      <c r="AR66" s="48">
        <f t="shared" si="25"/>
        <v>0</v>
      </c>
      <c r="AS66" s="48">
        <f t="shared" si="25"/>
        <v>0</v>
      </c>
      <c r="AT66" s="48">
        <f t="shared" si="25"/>
        <v>0</v>
      </c>
      <c r="AU66" s="48">
        <f t="shared" si="25"/>
        <v>0</v>
      </c>
      <c r="AV66" s="48">
        <f t="shared" si="26"/>
        <v>0</v>
      </c>
      <c r="AW66" s="48">
        <f t="shared" si="26"/>
        <v>0</v>
      </c>
      <c r="AX66" s="48">
        <f t="shared" si="26"/>
        <v>0</v>
      </c>
      <c r="AY66" s="48">
        <f t="shared" si="26"/>
        <v>0</v>
      </c>
      <c r="AZ66" s="48">
        <f t="shared" si="26"/>
        <v>0</v>
      </c>
      <c r="BA66" s="49">
        <f t="shared" si="26"/>
        <v>0</v>
      </c>
    </row>
    <row r="67" spans="1:53" outlineLevel="1" x14ac:dyDescent="0.15">
      <c r="A67" s="43"/>
      <c r="B67" s="43">
        <f t="shared" si="22"/>
        <v>0</v>
      </c>
      <c r="C67" s="9"/>
      <c r="D67" s="44"/>
      <c r="E67" s="64"/>
      <c r="F67" s="65"/>
      <c r="G67" s="63"/>
      <c r="H67" s="66"/>
      <c r="I67" s="67"/>
      <c r="J67" s="67"/>
      <c r="K67" s="64"/>
      <c r="L67" s="46" t="str">
        <f t="shared" si="16"/>
        <v/>
      </c>
      <c r="M67" s="47" t="str">
        <f t="shared" si="16"/>
        <v/>
      </c>
      <c r="N67" s="47" t="str">
        <f t="shared" si="15"/>
        <v/>
      </c>
      <c r="O67" s="47" t="str">
        <f t="shared" si="15"/>
        <v/>
      </c>
      <c r="Q67" s="48"/>
      <c r="R67" s="48">
        <f t="shared" si="23"/>
        <v>0</v>
      </c>
      <c r="S67" s="48">
        <f t="shared" si="23"/>
        <v>0</v>
      </c>
      <c r="T67" s="48">
        <f t="shared" si="23"/>
        <v>0</v>
      </c>
      <c r="U67" s="48">
        <f t="shared" si="23"/>
        <v>0</v>
      </c>
      <c r="V67" s="48">
        <f t="shared" si="23"/>
        <v>0</v>
      </c>
      <c r="W67" s="48">
        <f t="shared" si="23"/>
        <v>0</v>
      </c>
      <c r="X67" s="48">
        <f t="shared" si="23"/>
        <v>0</v>
      </c>
      <c r="Y67" s="48">
        <f t="shared" si="23"/>
        <v>0</v>
      </c>
      <c r="Z67" s="48">
        <f t="shared" si="23"/>
        <v>0</v>
      </c>
      <c r="AA67" s="48">
        <f t="shared" si="23"/>
        <v>0</v>
      </c>
      <c r="AB67" s="48">
        <f t="shared" si="24"/>
        <v>0</v>
      </c>
      <c r="AC67" s="49">
        <f t="shared" si="24"/>
        <v>0</v>
      </c>
      <c r="AD67" s="48">
        <f t="shared" si="24"/>
        <v>0</v>
      </c>
      <c r="AE67" s="48">
        <f t="shared" si="24"/>
        <v>0</v>
      </c>
      <c r="AF67" s="48">
        <f t="shared" si="24"/>
        <v>0</v>
      </c>
      <c r="AG67" s="48">
        <f t="shared" si="24"/>
        <v>0</v>
      </c>
      <c r="AH67" s="48">
        <f t="shared" si="24"/>
        <v>0</v>
      </c>
      <c r="AI67" s="48">
        <f t="shared" si="24"/>
        <v>0</v>
      </c>
      <c r="AJ67" s="48">
        <f t="shared" si="24"/>
        <v>0</v>
      </c>
      <c r="AK67" s="48">
        <f t="shared" si="24"/>
        <v>0</v>
      </c>
      <c r="AL67" s="48">
        <f t="shared" si="25"/>
        <v>0</v>
      </c>
      <c r="AM67" s="48">
        <f t="shared" si="25"/>
        <v>0</v>
      </c>
      <c r="AN67" s="48">
        <f t="shared" si="25"/>
        <v>0</v>
      </c>
      <c r="AO67" s="49">
        <f t="shared" si="25"/>
        <v>0</v>
      </c>
      <c r="AP67" s="48">
        <f t="shared" si="25"/>
        <v>0</v>
      </c>
      <c r="AQ67" s="48">
        <f t="shared" si="25"/>
        <v>0</v>
      </c>
      <c r="AR67" s="48">
        <f t="shared" si="25"/>
        <v>0</v>
      </c>
      <c r="AS67" s="48">
        <f t="shared" si="25"/>
        <v>0</v>
      </c>
      <c r="AT67" s="48">
        <f t="shared" si="25"/>
        <v>0</v>
      </c>
      <c r="AU67" s="48">
        <f t="shared" si="25"/>
        <v>0</v>
      </c>
      <c r="AV67" s="48">
        <f t="shared" si="26"/>
        <v>0</v>
      </c>
      <c r="AW67" s="48">
        <f t="shared" si="26"/>
        <v>0</v>
      </c>
      <c r="AX67" s="48">
        <f t="shared" si="26"/>
        <v>0</v>
      </c>
      <c r="AY67" s="48">
        <f t="shared" si="26"/>
        <v>0</v>
      </c>
      <c r="AZ67" s="48">
        <f t="shared" si="26"/>
        <v>0</v>
      </c>
      <c r="BA67" s="49">
        <f t="shared" si="26"/>
        <v>0</v>
      </c>
    </row>
    <row r="68" spans="1:53" outlineLevel="1" x14ac:dyDescent="0.15">
      <c r="A68" s="43"/>
      <c r="B68" s="43">
        <f t="shared" si="22"/>
        <v>0</v>
      </c>
      <c r="C68" s="9"/>
      <c r="D68" s="44"/>
      <c r="E68" s="64"/>
      <c r="F68" s="65"/>
      <c r="G68" s="63"/>
      <c r="H68" s="66"/>
      <c r="I68" s="67"/>
      <c r="J68" s="67"/>
      <c r="K68" s="64"/>
      <c r="L68" s="46" t="str">
        <f t="shared" si="16"/>
        <v/>
      </c>
      <c r="M68" s="47" t="str">
        <f t="shared" si="16"/>
        <v/>
      </c>
      <c r="N68" s="47" t="str">
        <f t="shared" si="15"/>
        <v/>
      </c>
      <c r="O68" s="47" t="str">
        <f t="shared" si="15"/>
        <v/>
      </c>
      <c r="Q68" s="48"/>
      <c r="R68" s="48">
        <f t="shared" si="23"/>
        <v>0</v>
      </c>
      <c r="S68" s="48">
        <f t="shared" si="23"/>
        <v>0</v>
      </c>
      <c r="T68" s="48">
        <f t="shared" si="23"/>
        <v>0</v>
      </c>
      <c r="U68" s="48">
        <f t="shared" si="23"/>
        <v>0</v>
      </c>
      <c r="V68" s="48">
        <f t="shared" si="23"/>
        <v>0</v>
      </c>
      <c r="W68" s="48">
        <f t="shared" si="23"/>
        <v>0</v>
      </c>
      <c r="X68" s="48">
        <f t="shared" si="23"/>
        <v>0</v>
      </c>
      <c r="Y68" s="48">
        <f t="shared" si="23"/>
        <v>0</v>
      </c>
      <c r="Z68" s="48">
        <f t="shared" si="23"/>
        <v>0</v>
      </c>
      <c r="AA68" s="48">
        <f t="shared" si="23"/>
        <v>0</v>
      </c>
      <c r="AB68" s="48">
        <f t="shared" si="24"/>
        <v>0</v>
      </c>
      <c r="AC68" s="49">
        <f t="shared" si="24"/>
        <v>0</v>
      </c>
      <c r="AD68" s="48">
        <f t="shared" si="24"/>
        <v>0</v>
      </c>
      <c r="AE68" s="48">
        <f t="shared" si="24"/>
        <v>0</v>
      </c>
      <c r="AF68" s="48">
        <f t="shared" si="24"/>
        <v>0</v>
      </c>
      <c r="AG68" s="48">
        <f t="shared" si="24"/>
        <v>0</v>
      </c>
      <c r="AH68" s="48">
        <f t="shared" si="24"/>
        <v>0</v>
      </c>
      <c r="AI68" s="48">
        <f t="shared" si="24"/>
        <v>0</v>
      </c>
      <c r="AJ68" s="48">
        <f t="shared" si="24"/>
        <v>0</v>
      </c>
      <c r="AK68" s="48">
        <f t="shared" si="24"/>
        <v>0</v>
      </c>
      <c r="AL68" s="48">
        <f t="shared" si="25"/>
        <v>0</v>
      </c>
      <c r="AM68" s="48">
        <f t="shared" si="25"/>
        <v>0</v>
      </c>
      <c r="AN68" s="48">
        <f t="shared" si="25"/>
        <v>0</v>
      </c>
      <c r="AO68" s="49">
        <f t="shared" si="25"/>
        <v>0</v>
      </c>
      <c r="AP68" s="48">
        <f t="shared" si="25"/>
        <v>0</v>
      </c>
      <c r="AQ68" s="48">
        <f t="shared" si="25"/>
        <v>0</v>
      </c>
      <c r="AR68" s="48">
        <f t="shared" si="25"/>
        <v>0</v>
      </c>
      <c r="AS68" s="48">
        <f t="shared" si="25"/>
        <v>0</v>
      </c>
      <c r="AT68" s="48">
        <f t="shared" si="25"/>
        <v>0</v>
      </c>
      <c r="AU68" s="48">
        <f t="shared" si="25"/>
        <v>0</v>
      </c>
      <c r="AV68" s="48">
        <f t="shared" si="26"/>
        <v>0</v>
      </c>
      <c r="AW68" s="48">
        <f t="shared" si="26"/>
        <v>0</v>
      </c>
      <c r="AX68" s="48">
        <f t="shared" si="26"/>
        <v>0</v>
      </c>
      <c r="AY68" s="48">
        <f t="shared" si="26"/>
        <v>0</v>
      </c>
      <c r="AZ68" s="48">
        <f t="shared" si="26"/>
        <v>0</v>
      </c>
      <c r="BA68" s="49">
        <f t="shared" si="26"/>
        <v>0</v>
      </c>
    </row>
    <row r="69" spans="1:53" outlineLevel="1" x14ac:dyDescent="0.15">
      <c r="A69" s="43"/>
      <c r="B69" s="43">
        <f t="shared" si="22"/>
        <v>0</v>
      </c>
      <c r="C69" s="9"/>
      <c r="D69" s="44"/>
      <c r="E69" s="64"/>
      <c r="F69" s="65"/>
      <c r="G69" s="63"/>
      <c r="H69" s="66"/>
      <c r="I69" s="67"/>
      <c r="J69" s="67"/>
      <c r="K69" s="64"/>
      <c r="L69" s="46" t="str">
        <f t="shared" si="16"/>
        <v/>
      </c>
      <c r="M69" s="47" t="str">
        <f t="shared" si="16"/>
        <v/>
      </c>
      <c r="N69" s="47" t="str">
        <f t="shared" si="15"/>
        <v/>
      </c>
      <c r="O69" s="47" t="str">
        <f t="shared" si="15"/>
        <v/>
      </c>
      <c r="Q69" s="48"/>
      <c r="R69" s="48">
        <f t="shared" si="23"/>
        <v>0</v>
      </c>
      <c r="S69" s="48">
        <f t="shared" si="23"/>
        <v>0</v>
      </c>
      <c r="T69" s="48">
        <f t="shared" si="23"/>
        <v>0</v>
      </c>
      <c r="U69" s="48">
        <f t="shared" si="23"/>
        <v>0</v>
      </c>
      <c r="V69" s="48">
        <f t="shared" si="23"/>
        <v>0</v>
      </c>
      <c r="W69" s="48">
        <f t="shared" si="23"/>
        <v>0</v>
      </c>
      <c r="X69" s="48">
        <f t="shared" si="23"/>
        <v>0</v>
      </c>
      <c r="Y69" s="48">
        <f t="shared" si="23"/>
        <v>0</v>
      </c>
      <c r="Z69" s="48">
        <f t="shared" si="23"/>
        <v>0</v>
      </c>
      <c r="AA69" s="48">
        <f t="shared" si="23"/>
        <v>0</v>
      </c>
      <c r="AB69" s="48">
        <f t="shared" si="24"/>
        <v>0</v>
      </c>
      <c r="AC69" s="49">
        <f t="shared" si="24"/>
        <v>0</v>
      </c>
      <c r="AD69" s="48">
        <f t="shared" si="24"/>
        <v>0</v>
      </c>
      <c r="AE69" s="48">
        <f t="shared" si="24"/>
        <v>0</v>
      </c>
      <c r="AF69" s="48">
        <f t="shared" si="24"/>
        <v>0</v>
      </c>
      <c r="AG69" s="48">
        <f t="shared" si="24"/>
        <v>0</v>
      </c>
      <c r="AH69" s="48">
        <f t="shared" si="24"/>
        <v>0</v>
      </c>
      <c r="AI69" s="48">
        <f t="shared" si="24"/>
        <v>0</v>
      </c>
      <c r="AJ69" s="48">
        <f t="shared" si="24"/>
        <v>0</v>
      </c>
      <c r="AK69" s="48">
        <f t="shared" si="24"/>
        <v>0</v>
      </c>
      <c r="AL69" s="48">
        <f t="shared" si="25"/>
        <v>0</v>
      </c>
      <c r="AM69" s="48">
        <f t="shared" si="25"/>
        <v>0</v>
      </c>
      <c r="AN69" s="48">
        <f t="shared" si="25"/>
        <v>0</v>
      </c>
      <c r="AO69" s="49">
        <f t="shared" si="25"/>
        <v>0</v>
      </c>
      <c r="AP69" s="48">
        <f t="shared" si="25"/>
        <v>0</v>
      </c>
      <c r="AQ69" s="48">
        <f t="shared" si="25"/>
        <v>0</v>
      </c>
      <c r="AR69" s="48">
        <f t="shared" si="25"/>
        <v>0</v>
      </c>
      <c r="AS69" s="48">
        <f t="shared" si="25"/>
        <v>0</v>
      </c>
      <c r="AT69" s="48">
        <f t="shared" si="25"/>
        <v>0</v>
      </c>
      <c r="AU69" s="48">
        <f t="shared" si="25"/>
        <v>0</v>
      </c>
      <c r="AV69" s="48">
        <f t="shared" si="26"/>
        <v>0</v>
      </c>
      <c r="AW69" s="48">
        <f t="shared" si="26"/>
        <v>0</v>
      </c>
      <c r="AX69" s="48">
        <f t="shared" si="26"/>
        <v>0</v>
      </c>
      <c r="AY69" s="48">
        <f t="shared" si="26"/>
        <v>0</v>
      </c>
      <c r="AZ69" s="48">
        <f t="shared" si="26"/>
        <v>0</v>
      </c>
      <c r="BA69" s="49">
        <f t="shared" si="26"/>
        <v>0</v>
      </c>
    </row>
    <row r="70" spans="1:53" outlineLevel="1" x14ac:dyDescent="0.15">
      <c r="A70" s="43"/>
      <c r="B70" s="43">
        <f t="shared" si="22"/>
        <v>0</v>
      </c>
      <c r="C70" s="9"/>
      <c r="D70" s="44"/>
      <c r="E70" s="64"/>
      <c r="F70" s="65"/>
      <c r="G70" s="63"/>
      <c r="H70" s="66"/>
      <c r="I70" s="67"/>
      <c r="J70" s="67"/>
      <c r="K70" s="64"/>
      <c r="L70" s="46" t="str">
        <f t="shared" si="16"/>
        <v/>
      </c>
      <c r="M70" s="47" t="str">
        <f t="shared" si="16"/>
        <v/>
      </c>
      <c r="N70" s="47" t="str">
        <f t="shared" si="15"/>
        <v/>
      </c>
      <c r="O70" s="47" t="str">
        <f t="shared" si="15"/>
        <v/>
      </c>
      <c r="Q70" s="48"/>
      <c r="R70" s="48">
        <f t="shared" si="23"/>
        <v>0</v>
      </c>
      <c r="S70" s="48">
        <f t="shared" si="23"/>
        <v>0</v>
      </c>
      <c r="T70" s="48">
        <f t="shared" si="23"/>
        <v>0</v>
      </c>
      <c r="U70" s="48">
        <f t="shared" si="23"/>
        <v>0</v>
      </c>
      <c r="V70" s="48">
        <f t="shared" si="23"/>
        <v>0</v>
      </c>
      <c r="W70" s="48">
        <f t="shared" si="23"/>
        <v>0</v>
      </c>
      <c r="X70" s="48">
        <f t="shared" si="23"/>
        <v>0</v>
      </c>
      <c r="Y70" s="48">
        <f t="shared" si="23"/>
        <v>0</v>
      </c>
      <c r="Z70" s="48">
        <f t="shared" si="23"/>
        <v>0</v>
      </c>
      <c r="AA70" s="48">
        <f t="shared" si="23"/>
        <v>0</v>
      </c>
      <c r="AB70" s="48">
        <f t="shared" si="24"/>
        <v>0</v>
      </c>
      <c r="AC70" s="49">
        <f t="shared" si="24"/>
        <v>0</v>
      </c>
      <c r="AD70" s="48">
        <f t="shared" si="24"/>
        <v>0</v>
      </c>
      <c r="AE70" s="48">
        <f t="shared" si="24"/>
        <v>0</v>
      </c>
      <c r="AF70" s="48">
        <f t="shared" si="24"/>
        <v>0</v>
      </c>
      <c r="AG70" s="48">
        <f t="shared" si="24"/>
        <v>0</v>
      </c>
      <c r="AH70" s="48">
        <f t="shared" si="24"/>
        <v>0</v>
      </c>
      <c r="AI70" s="48">
        <f t="shared" si="24"/>
        <v>0</v>
      </c>
      <c r="AJ70" s="48">
        <f t="shared" si="24"/>
        <v>0</v>
      </c>
      <c r="AK70" s="48">
        <f t="shared" si="24"/>
        <v>0</v>
      </c>
      <c r="AL70" s="48">
        <f t="shared" si="25"/>
        <v>0</v>
      </c>
      <c r="AM70" s="48">
        <f t="shared" si="25"/>
        <v>0</v>
      </c>
      <c r="AN70" s="48">
        <f t="shared" si="25"/>
        <v>0</v>
      </c>
      <c r="AO70" s="49">
        <f t="shared" si="25"/>
        <v>0</v>
      </c>
      <c r="AP70" s="48">
        <f t="shared" si="25"/>
        <v>0</v>
      </c>
      <c r="AQ70" s="48">
        <f t="shared" si="25"/>
        <v>0</v>
      </c>
      <c r="AR70" s="48">
        <f t="shared" si="25"/>
        <v>0</v>
      </c>
      <c r="AS70" s="48">
        <f t="shared" si="25"/>
        <v>0</v>
      </c>
      <c r="AT70" s="48">
        <f t="shared" si="25"/>
        <v>0</v>
      </c>
      <c r="AU70" s="48">
        <f t="shared" si="25"/>
        <v>0</v>
      </c>
      <c r="AV70" s="48">
        <f t="shared" si="26"/>
        <v>0</v>
      </c>
      <c r="AW70" s="48">
        <f t="shared" si="26"/>
        <v>0</v>
      </c>
      <c r="AX70" s="48">
        <f t="shared" si="26"/>
        <v>0</v>
      </c>
      <c r="AY70" s="48">
        <f t="shared" si="26"/>
        <v>0</v>
      </c>
      <c r="AZ70" s="48">
        <f t="shared" si="26"/>
        <v>0</v>
      </c>
      <c r="BA70" s="49">
        <f t="shared" si="26"/>
        <v>0</v>
      </c>
    </row>
    <row r="71" spans="1:53" outlineLevel="1" x14ac:dyDescent="0.15">
      <c r="A71" s="43"/>
      <c r="B71" s="43">
        <f t="shared" si="22"/>
        <v>0</v>
      </c>
      <c r="C71" s="9"/>
      <c r="D71" s="44"/>
      <c r="E71" s="64"/>
      <c r="F71" s="65"/>
      <c r="G71" s="63"/>
      <c r="H71" s="66"/>
      <c r="I71" s="67"/>
      <c r="J71" s="67"/>
      <c r="K71" s="64"/>
      <c r="L71" s="46" t="str">
        <f t="shared" si="16"/>
        <v/>
      </c>
      <c r="M71" s="47" t="str">
        <f t="shared" si="16"/>
        <v/>
      </c>
      <c r="N71" s="47" t="str">
        <f t="shared" ref="N71:O86" si="27">IF(SUMIF($19:$19,N$10,71:71)=0,"",SUMIF($19:$19,N$10,71:71))</f>
        <v/>
      </c>
      <c r="O71" s="47" t="str">
        <f t="shared" si="27"/>
        <v/>
      </c>
      <c r="Q71" s="48"/>
      <c r="R71" s="48">
        <f t="shared" si="23"/>
        <v>0</v>
      </c>
      <c r="S71" s="48">
        <f t="shared" si="23"/>
        <v>0</v>
      </c>
      <c r="T71" s="48">
        <f t="shared" si="23"/>
        <v>0</v>
      </c>
      <c r="U71" s="48">
        <f t="shared" si="23"/>
        <v>0</v>
      </c>
      <c r="V71" s="48">
        <f t="shared" si="23"/>
        <v>0</v>
      </c>
      <c r="W71" s="48">
        <f t="shared" si="23"/>
        <v>0</v>
      </c>
      <c r="X71" s="48">
        <f t="shared" si="23"/>
        <v>0</v>
      </c>
      <c r="Y71" s="48">
        <f t="shared" si="23"/>
        <v>0</v>
      </c>
      <c r="Z71" s="48">
        <f t="shared" si="23"/>
        <v>0</v>
      </c>
      <c r="AA71" s="48">
        <f t="shared" si="23"/>
        <v>0</v>
      </c>
      <c r="AB71" s="48">
        <f t="shared" si="24"/>
        <v>0</v>
      </c>
      <c r="AC71" s="49">
        <f t="shared" si="24"/>
        <v>0</v>
      </c>
      <c r="AD71" s="48">
        <f t="shared" si="24"/>
        <v>0</v>
      </c>
      <c r="AE71" s="48">
        <f t="shared" si="24"/>
        <v>0</v>
      </c>
      <c r="AF71" s="48">
        <f t="shared" si="24"/>
        <v>0</v>
      </c>
      <c r="AG71" s="48">
        <f t="shared" si="24"/>
        <v>0</v>
      </c>
      <c r="AH71" s="48">
        <f t="shared" si="24"/>
        <v>0</v>
      </c>
      <c r="AI71" s="48">
        <f t="shared" si="24"/>
        <v>0</v>
      </c>
      <c r="AJ71" s="48">
        <f t="shared" si="24"/>
        <v>0</v>
      </c>
      <c r="AK71" s="48">
        <f t="shared" si="24"/>
        <v>0</v>
      </c>
      <c r="AL71" s="48">
        <f t="shared" si="25"/>
        <v>0</v>
      </c>
      <c r="AM71" s="48">
        <f t="shared" si="25"/>
        <v>0</v>
      </c>
      <c r="AN71" s="48">
        <f t="shared" si="25"/>
        <v>0</v>
      </c>
      <c r="AO71" s="49">
        <f t="shared" si="25"/>
        <v>0</v>
      </c>
      <c r="AP71" s="48">
        <f t="shared" si="25"/>
        <v>0</v>
      </c>
      <c r="AQ71" s="48">
        <f t="shared" si="25"/>
        <v>0</v>
      </c>
      <c r="AR71" s="48">
        <f t="shared" si="25"/>
        <v>0</v>
      </c>
      <c r="AS71" s="48">
        <f t="shared" si="25"/>
        <v>0</v>
      </c>
      <c r="AT71" s="48">
        <f t="shared" si="25"/>
        <v>0</v>
      </c>
      <c r="AU71" s="48">
        <f t="shared" si="25"/>
        <v>0</v>
      </c>
      <c r="AV71" s="48">
        <f t="shared" si="26"/>
        <v>0</v>
      </c>
      <c r="AW71" s="48">
        <f t="shared" si="26"/>
        <v>0</v>
      </c>
      <c r="AX71" s="48">
        <f t="shared" si="26"/>
        <v>0</v>
      </c>
      <c r="AY71" s="48">
        <f t="shared" si="26"/>
        <v>0</v>
      </c>
      <c r="AZ71" s="48">
        <f t="shared" si="26"/>
        <v>0</v>
      </c>
      <c r="BA71" s="49">
        <f t="shared" si="26"/>
        <v>0</v>
      </c>
    </row>
    <row r="72" spans="1:53" outlineLevel="1" x14ac:dyDescent="0.15">
      <c r="A72" s="43"/>
      <c r="B72" s="43">
        <f t="shared" si="22"/>
        <v>0</v>
      </c>
      <c r="C72" s="9"/>
      <c r="D72" s="44"/>
      <c r="E72" s="64"/>
      <c r="F72" s="65"/>
      <c r="G72" s="63"/>
      <c r="H72" s="66"/>
      <c r="I72" s="67"/>
      <c r="J72" s="67"/>
      <c r="K72" s="64"/>
      <c r="L72" s="46" t="str">
        <f t="shared" ref="L72:M86" si="28">IF(SUMIF($19:$19,L$10,72:72)=0,"",SUMIF($19:$19,L$10,72:72))</f>
        <v/>
      </c>
      <c r="M72" s="47" t="str">
        <f t="shared" si="28"/>
        <v/>
      </c>
      <c r="N72" s="47" t="str">
        <f t="shared" si="27"/>
        <v/>
      </c>
      <c r="O72" s="47" t="str">
        <f t="shared" si="27"/>
        <v/>
      </c>
      <c r="Q72" s="48"/>
      <c r="R72" s="48">
        <f t="shared" si="23"/>
        <v>0</v>
      </c>
      <c r="S72" s="48">
        <f t="shared" si="23"/>
        <v>0</v>
      </c>
      <c r="T72" s="48">
        <f t="shared" si="23"/>
        <v>0</v>
      </c>
      <c r="U72" s="48">
        <f t="shared" si="23"/>
        <v>0</v>
      </c>
      <c r="V72" s="48">
        <f t="shared" si="23"/>
        <v>0</v>
      </c>
      <c r="W72" s="48">
        <f t="shared" si="23"/>
        <v>0</v>
      </c>
      <c r="X72" s="48">
        <f t="shared" si="23"/>
        <v>0</v>
      </c>
      <c r="Y72" s="48">
        <f t="shared" si="23"/>
        <v>0</v>
      </c>
      <c r="Z72" s="48">
        <f t="shared" si="23"/>
        <v>0</v>
      </c>
      <c r="AA72" s="48">
        <f t="shared" si="23"/>
        <v>0</v>
      </c>
      <c r="AB72" s="48">
        <f t="shared" si="24"/>
        <v>0</v>
      </c>
      <c r="AC72" s="49">
        <f t="shared" si="24"/>
        <v>0</v>
      </c>
      <c r="AD72" s="48">
        <f t="shared" si="24"/>
        <v>0</v>
      </c>
      <c r="AE72" s="48">
        <f t="shared" si="24"/>
        <v>0</v>
      </c>
      <c r="AF72" s="48">
        <f t="shared" si="24"/>
        <v>0</v>
      </c>
      <c r="AG72" s="48">
        <f t="shared" si="24"/>
        <v>0</v>
      </c>
      <c r="AH72" s="48">
        <f t="shared" si="24"/>
        <v>0</v>
      </c>
      <c r="AI72" s="48">
        <f t="shared" si="24"/>
        <v>0</v>
      </c>
      <c r="AJ72" s="48">
        <f t="shared" si="24"/>
        <v>0</v>
      </c>
      <c r="AK72" s="48">
        <f t="shared" si="24"/>
        <v>0</v>
      </c>
      <c r="AL72" s="48">
        <f t="shared" si="25"/>
        <v>0</v>
      </c>
      <c r="AM72" s="48">
        <f t="shared" si="25"/>
        <v>0</v>
      </c>
      <c r="AN72" s="48">
        <f t="shared" si="25"/>
        <v>0</v>
      </c>
      <c r="AO72" s="49">
        <f t="shared" si="25"/>
        <v>0</v>
      </c>
      <c r="AP72" s="48">
        <f t="shared" si="25"/>
        <v>0</v>
      </c>
      <c r="AQ72" s="48">
        <f t="shared" si="25"/>
        <v>0</v>
      </c>
      <c r="AR72" s="48">
        <f t="shared" si="25"/>
        <v>0</v>
      </c>
      <c r="AS72" s="48">
        <f t="shared" si="25"/>
        <v>0</v>
      </c>
      <c r="AT72" s="48">
        <f t="shared" si="25"/>
        <v>0</v>
      </c>
      <c r="AU72" s="48">
        <f t="shared" si="25"/>
        <v>0</v>
      </c>
      <c r="AV72" s="48">
        <f t="shared" si="26"/>
        <v>0</v>
      </c>
      <c r="AW72" s="48">
        <f t="shared" si="26"/>
        <v>0</v>
      </c>
      <c r="AX72" s="48">
        <f t="shared" si="26"/>
        <v>0</v>
      </c>
      <c r="AY72" s="48">
        <f t="shared" si="26"/>
        <v>0</v>
      </c>
      <c r="AZ72" s="48">
        <f t="shared" si="26"/>
        <v>0</v>
      </c>
      <c r="BA72" s="49">
        <f t="shared" si="26"/>
        <v>0</v>
      </c>
    </row>
    <row r="73" spans="1:53" outlineLevel="1" x14ac:dyDescent="0.15">
      <c r="A73" s="43"/>
      <c r="B73" s="43">
        <f t="shared" si="22"/>
        <v>0</v>
      </c>
      <c r="C73" s="9"/>
      <c r="D73" s="44"/>
      <c r="E73" s="64"/>
      <c r="F73" s="65"/>
      <c r="G73" s="63"/>
      <c r="H73" s="66"/>
      <c r="I73" s="67"/>
      <c r="J73" s="67"/>
      <c r="K73" s="64"/>
      <c r="L73" s="46" t="str">
        <f t="shared" si="28"/>
        <v/>
      </c>
      <c r="M73" s="47" t="str">
        <f t="shared" si="28"/>
        <v/>
      </c>
      <c r="N73" s="47" t="str">
        <f t="shared" si="27"/>
        <v/>
      </c>
      <c r="O73" s="47" t="str">
        <f t="shared" si="27"/>
        <v/>
      </c>
      <c r="Q73" s="48"/>
      <c r="R73" s="48">
        <f t="shared" si="23"/>
        <v>0</v>
      </c>
      <c r="S73" s="48">
        <f t="shared" si="23"/>
        <v>0</v>
      </c>
      <c r="T73" s="48">
        <f t="shared" si="23"/>
        <v>0</v>
      </c>
      <c r="U73" s="48">
        <f t="shared" si="23"/>
        <v>0</v>
      </c>
      <c r="V73" s="48">
        <f t="shared" si="23"/>
        <v>0</v>
      </c>
      <c r="W73" s="48">
        <f t="shared" si="23"/>
        <v>0</v>
      </c>
      <c r="X73" s="48">
        <f t="shared" si="23"/>
        <v>0</v>
      </c>
      <c r="Y73" s="48">
        <f t="shared" si="23"/>
        <v>0</v>
      </c>
      <c r="Z73" s="48">
        <f t="shared" si="23"/>
        <v>0</v>
      </c>
      <c r="AA73" s="48">
        <f t="shared" si="23"/>
        <v>0</v>
      </c>
      <c r="AB73" s="48">
        <f t="shared" si="24"/>
        <v>0</v>
      </c>
      <c r="AC73" s="49">
        <f t="shared" si="24"/>
        <v>0</v>
      </c>
      <c r="AD73" s="48">
        <f t="shared" si="24"/>
        <v>0</v>
      </c>
      <c r="AE73" s="48">
        <f t="shared" si="24"/>
        <v>0</v>
      </c>
      <c r="AF73" s="48">
        <f t="shared" si="24"/>
        <v>0</v>
      </c>
      <c r="AG73" s="48">
        <f t="shared" si="24"/>
        <v>0</v>
      </c>
      <c r="AH73" s="48">
        <f t="shared" si="24"/>
        <v>0</v>
      </c>
      <c r="AI73" s="48">
        <f t="shared" si="24"/>
        <v>0</v>
      </c>
      <c r="AJ73" s="48">
        <f t="shared" si="24"/>
        <v>0</v>
      </c>
      <c r="AK73" s="48">
        <f t="shared" si="24"/>
        <v>0</v>
      </c>
      <c r="AL73" s="48">
        <f t="shared" si="25"/>
        <v>0</v>
      </c>
      <c r="AM73" s="48">
        <f t="shared" si="25"/>
        <v>0</v>
      </c>
      <c r="AN73" s="48">
        <f t="shared" si="25"/>
        <v>0</v>
      </c>
      <c r="AO73" s="49">
        <f t="shared" si="25"/>
        <v>0</v>
      </c>
      <c r="AP73" s="48">
        <f t="shared" si="25"/>
        <v>0</v>
      </c>
      <c r="AQ73" s="48">
        <f t="shared" si="25"/>
        <v>0</v>
      </c>
      <c r="AR73" s="48">
        <f t="shared" si="25"/>
        <v>0</v>
      </c>
      <c r="AS73" s="48">
        <f t="shared" si="25"/>
        <v>0</v>
      </c>
      <c r="AT73" s="48">
        <f t="shared" si="25"/>
        <v>0</v>
      </c>
      <c r="AU73" s="48">
        <f t="shared" si="25"/>
        <v>0</v>
      </c>
      <c r="AV73" s="48">
        <f t="shared" si="26"/>
        <v>0</v>
      </c>
      <c r="AW73" s="48">
        <f t="shared" si="26"/>
        <v>0</v>
      </c>
      <c r="AX73" s="48">
        <f t="shared" si="26"/>
        <v>0</v>
      </c>
      <c r="AY73" s="48">
        <f t="shared" si="26"/>
        <v>0</v>
      </c>
      <c r="AZ73" s="48">
        <f t="shared" si="26"/>
        <v>0</v>
      </c>
      <c r="BA73" s="49">
        <f t="shared" si="26"/>
        <v>0</v>
      </c>
    </row>
    <row r="74" spans="1:53" outlineLevel="1" x14ac:dyDescent="0.15">
      <c r="A74" s="43"/>
      <c r="B74" s="43">
        <f t="shared" si="22"/>
        <v>0</v>
      </c>
      <c r="C74" s="9"/>
      <c r="D74" s="44"/>
      <c r="E74" s="64"/>
      <c r="F74" s="65"/>
      <c r="G74" s="63"/>
      <c r="H74" s="66"/>
      <c r="I74" s="67"/>
      <c r="J74" s="67"/>
      <c r="K74" s="64"/>
      <c r="L74" s="46" t="str">
        <f t="shared" si="28"/>
        <v/>
      </c>
      <c r="M74" s="47" t="str">
        <f t="shared" si="28"/>
        <v/>
      </c>
      <c r="N74" s="47" t="str">
        <f t="shared" si="27"/>
        <v/>
      </c>
      <c r="O74" s="47" t="str">
        <f t="shared" si="27"/>
        <v/>
      </c>
      <c r="Q74" s="48"/>
      <c r="R74" s="48">
        <f t="shared" si="23"/>
        <v>0</v>
      </c>
      <c r="S74" s="48">
        <f t="shared" si="23"/>
        <v>0</v>
      </c>
      <c r="T74" s="48">
        <f t="shared" si="23"/>
        <v>0</v>
      </c>
      <c r="U74" s="48">
        <f t="shared" si="23"/>
        <v>0</v>
      </c>
      <c r="V74" s="48">
        <f t="shared" si="23"/>
        <v>0</v>
      </c>
      <c r="W74" s="48">
        <f t="shared" si="23"/>
        <v>0</v>
      </c>
      <c r="X74" s="48">
        <f t="shared" si="23"/>
        <v>0</v>
      </c>
      <c r="Y74" s="48">
        <f t="shared" si="23"/>
        <v>0</v>
      </c>
      <c r="Z74" s="48">
        <f t="shared" si="23"/>
        <v>0</v>
      </c>
      <c r="AA74" s="48">
        <f t="shared" si="23"/>
        <v>0</v>
      </c>
      <c r="AB74" s="48">
        <f t="shared" si="24"/>
        <v>0</v>
      </c>
      <c r="AC74" s="49">
        <f t="shared" si="24"/>
        <v>0</v>
      </c>
      <c r="AD74" s="48">
        <f t="shared" si="24"/>
        <v>0</v>
      </c>
      <c r="AE74" s="48">
        <f t="shared" si="24"/>
        <v>0</v>
      </c>
      <c r="AF74" s="48">
        <f t="shared" si="24"/>
        <v>0</v>
      </c>
      <c r="AG74" s="48">
        <f t="shared" si="24"/>
        <v>0</v>
      </c>
      <c r="AH74" s="48">
        <f t="shared" si="24"/>
        <v>0</v>
      </c>
      <c r="AI74" s="48">
        <f t="shared" si="24"/>
        <v>0</v>
      </c>
      <c r="AJ74" s="48">
        <f t="shared" si="24"/>
        <v>0</v>
      </c>
      <c r="AK74" s="48">
        <f t="shared" si="24"/>
        <v>0</v>
      </c>
      <c r="AL74" s="48">
        <f t="shared" si="25"/>
        <v>0</v>
      </c>
      <c r="AM74" s="48">
        <f t="shared" si="25"/>
        <v>0</v>
      </c>
      <c r="AN74" s="48">
        <f t="shared" si="25"/>
        <v>0</v>
      </c>
      <c r="AO74" s="49">
        <f t="shared" si="25"/>
        <v>0</v>
      </c>
      <c r="AP74" s="48">
        <f t="shared" si="25"/>
        <v>0</v>
      </c>
      <c r="AQ74" s="48">
        <f t="shared" si="25"/>
        <v>0</v>
      </c>
      <c r="AR74" s="48">
        <f t="shared" si="25"/>
        <v>0</v>
      </c>
      <c r="AS74" s="48">
        <f t="shared" si="25"/>
        <v>0</v>
      </c>
      <c r="AT74" s="48">
        <f t="shared" si="25"/>
        <v>0</v>
      </c>
      <c r="AU74" s="48">
        <f t="shared" si="25"/>
        <v>0</v>
      </c>
      <c r="AV74" s="48">
        <f t="shared" si="26"/>
        <v>0</v>
      </c>
      <c r="AW74" s="48">
        <f t="shared" si="26"/>
        <v>0</v>
      </c>
      <c r="AX74" s="48">
        <f t="shared" si="26"/>
        <v>0</v>
      </c>
      <c r="AY74" s="48">
        <f t="shared" si="26"/>
        <v>0</v>
      </c>
      <c r="AZ74" s="48">
        <f t="shared" si="26"/>
        <v>0</v>
      </c>
      <c r="BA74" s="49">
        <f t="shared" si="26"/>
        <v>0</v>
      </c>
    </row>
    <row r="75" spans="1:53" outlineLevel="1" x14ac:dyDescent="0.15">
      <c r="A75" s="43"/>
      <c r="B75" s="43">
        <f t="shared" si="22"/>
        <v>0</v>
      </c>
      <c r="C75" s="9"/>
      <c r="D75" s="44"/>
      <c r="E75" s="64"/>
      <c r="F75" s="65"/>
      <c r="G75" s="63"/>
      <c r="H75" s="66"/>
      <c r="I75" s="67"/>
      <c r="J75" s="67"/>
      <c r="K75" s="64"/>
      <c r="L75" s="46" t="str">
        <f t="shared" si="28"/>
        <v/>
      </c>
      <c r="M75" s="47" t="str">
        <f t="shared" si="28"/>
        <v/>
      </c>
      <c r="N75" s="47" t="str">
        <f t="shared" si="27"/>
        <v/>
      </c>
      <c r="O75" s="47" t="str">
        <f t="shared" si="27"/>
        <v/>
      </c>
      <c r="Q75" s="48"/>
      <c r="R75" s="48">
        <f t="shared" ref="R75:AA85" si="29">IF($G75&gt;R$17,0,1)*$I75</f>
        <v>0</v>
      </c>
      <c r="S75" s="48">
        <f t="shared" si="29"/>
        <v>0</v>
      </c>
      <c r="T75" s="48">
        <f t="shared" si="29"/>
        <v>0</v>
      </c>
      <c r="U75" s="48">
        <f t="shared" si="29"/>
        <v>0</v>
      </c>
      <c r="V75" s="48">
        <f t="shared" si="29"/>
        <v>0</v>
      </c>
      <c r="W75" s="48">
        <f t="shared" si="29"/>
        <v>0</v>
      </c>
      <c r="X75" s="48">
        <f t="shared" si="29"/>
        <v>0</v>
      </c>
      <c r="Y75" s="48">
        <f t="shared" si="29"/>
        <v>0</v>
      </c>
      <c r="Z75" s="48">
        <f t="shared" si="29"/>
        <v>0</v>
      </c>
      <c r="AA75" s="48">
        <f t="shared" si="29"/>
        <v>0</v>
      </c>
      <c r="AB75" s="48">
        <f t="shared" ref="AB75:AK85" si="30">IF($G75&gt;AB$17,0,1)*$I75</f>
        <v>0</v>
      </c>
      <c r="AC75" s="49">
        <f t="shared" si="30"/>
        <v>0</v>
      </c>
      <c r="AD75" s="48">
        <f t="shared" si="30"/>
        <v>0</v>
      </c>
      <c r="AE75" s="48">
        <f t="shared" si="30"/>
        <v>0</v>
      </c>
      <c r="AF75" s="48">
        <f t="shared" si="30"/>
        <v>0</v>
      </c>
      <c r="AG75" s="48">
        <f t="shared" si="30"/>
        <v>0</v>
      </c>
      <c r="AH75" s="48">
        <f t="shared" si="30"/>
        <v>0</v>
      </c>
      <c r="AI75" s="48">
        <f t="shared" si="30"/>
        <v>0</v>
      </c>
      <c r="AJ75" s="48">
        <f t="shared" si="30"/>
        <v>0</v>
      </c>
      <c r="AK75" s="48">
        <f t="shared" si="30"/>
        <v>0</v>
      </c>
      <c r="AL75" s="48">
        <f t="shared" ref="AL75:AU85" si="31">IF($G75&gt;AL$17,0,1)*$I75</f>
        <v>0</v>
      </c>
      <c r="AM75" s="48">
        <f t="shared" si="31"/>
        <v>0</v>
      </c>
      <c r="AN75" s="48">
        <f t="shared" si="31"/>
        <v>0</v>
      </c>
      <c r="AO75" s="49">
        <f t="shared" si="31"/>
        <v>0</v>
      </c>
      <c r="AP75" s="48">
        <f t="shared" si="31"/>
        <v>0</v>
      </c>
      <c r="AQ75" s="48">
        <f t="shared" si="31"/>
        <v>0</v>
      </c>
      <c r="AR75" s="48">
        <f t="shared" si="31"/>
        <v>0</v>
      </c>
      <c r="AS75" s="48">
        <f t="shared" si="31"/>
        <v>0</v>
      </c>
      <c r="AT75" s="48">
        <f t="shared" si="31"/>
        <v>0</v>
      </c>
      <c r="AU75" s="48">
        <f t="shared" si="31"/>
        <v>0</v>
      </c>
      <c r="AV75" s="48">
        <f t="shared" ref="AV75:BA85" si="32">IF($G75&gt;AV$17,0,1)*$I75</f>
        <v>0</v>
      </c>
      <c r="AW75" s="48">
        <f t="shared" si="32"/>
        <v>0</v>
      </c>
      <c r="AX75" s="48">
        <f t="shared" si="32"/>
        <v>0</v>
      </c>
      <c r="AY75" s="48">
        <f t="shared" si="32"/>
        <v>0</v>
      </c>
      <c r="AZ75" s="48">
        <f t="shared" si="32"/>
        <v>0</v>
      </c>
      <c r="BA75" s="49">
        <f t="shared" si="32"/>
        <v>0</v>
      </c>
    </row>
    <row r="76" spans="1:53" outlineLevel="1" x14ac:dyDescent="0.15">
      <c r="A76" s="43"/>
      <c r="B76" s="43">
        <f t="shared" si="22"/>
        <v>0</v>
      </c>
      <c r="C76" s="9"/>
      <c r="D76" s="44"/>
      <c r="E76" s="64"/>
      <c r="F76" s="65"/>
      <c r="G76" s="63"/>
      <c r="H76" s="66"/>
      <c r="I76" s="67"/>
      <c r="J76" s="67"/>
      <c r="K76" s="64"/>
      <c r="L76" s="46" t="str">
        <f t="shared" si="28"/>
        <v/>
      </c>
      <c r="M76" s="47" t="str">
        <f t="shared" si="28"/>
        <v/>
      </c>
      <c r="N76" s="47" t="str">
        <f t="shared" si="27"/>
        <v/>
      </c>
      <c r="O76" s="47" t="str">
        <f t="shared" si="27"/>
        <v/>
      </c>
      <c r="Q76" s="48"/>
      <c r="R76" s="48">
        <f t="shared" si="29"/>
        <v>0</v>
      </c>
      <c r="S76" s="48">
        <f t="shared" si="29"/>
        <v>0</v>
      </c>
      <c r="T76" s="48">
        <f t="shared" si="29"/>
        <v>0</v>
      </c>
      <c r="U76" s="48">
        <f t="shared" si="29"/>
        <v>0</v>
      </c>
      <c r="V76" s="48">
        <f t="shared" si="29"/>
        <v>0</v>
      </c>
      <c r="W76" s="48">
        <f t="shared" si="29"/>
        <v>0</v>
      </c>
      <c r="X76" s="48">
        <f t="shared" si="29"/>
        <v>0</v>
      </c>
      <c r="Y76" s="48">
        <f t="shared" si="29"/>
        <v>0</v>
      </c>
      <c r="Z76" s="48">
        <f t="shared" si="29"/>
        <v>0</v>
      </c>
      <c r="AA76" s="48">
        <f t="shared" si="29"/>
        <v>0</v>
      </c>
      <c r="AB76" s="48">
        <f t="shared" si="30"/>
        <v>0</v>
      </c>
      <c r="AC76" s="49">
        <f t="shared" si="30"/>
        <v>0</v>
      </c>
      <c r="AD76" s="48">
        <f t="shared" si="30"/>
        <v>0</v>
      </c>
      <c r="AE76" s="48">
        <f t="shared" si="30"/>
        <v>0</v>
      </c>
      <c r="AF76" s="48">
        <f t="shared" si="30"/>
        <v>0</v>
      </c>
      <c r="AG76" s="48">
        <f t="shared" si="30"/>
        <v>0</v>
      </c>
      <c r="AH76" s="48">
        <f t="shared" si="30"/>
        <v>0</v>
      </c>
      <c r="AI76" s="48">
        <f t="shared" si="30"/>
        <v>0</v>
      </c>
      <c r="AJ76" s="48">
        <f t="shared" si="30"/>
        <v>0</v>
      </c>
      <c r="AK76" s="48">
        <f t="shared" si="30"/>
        <v>0</v>
      </c>
      <c r="AL76" s="48">
        <f t="shared" si="31"/>
        <v>0</v>
      </c>
      <c r="AM76" s="48">
        <f t="shared" si="31"/>
        <v>0</v>
      </c>
      <c r="AN76" s="48">
        <f t="shared" si="31"/>
        <v>0</v>
      </c>
      <c r="AO76" s="49">
        <f t="shared" si="31"/>
        <v>0</v>
      </c>
      <c r="AP76" s="48">
        <f t="shared" si="31"/>
        <v>0</v>
      </c>
      <c r="AQ76" s="48">
        <f t="shared" si="31"/>
        <v>0</v>
      </c>
      <c r="AR76" s="48">
        <f t="shared" si="31"/>
        <v>0</v>
      </c>
      <c r="AS76" s="48">
        <f t="shared" si="31"/>
        <v>0</v>
      </c>
      <c r="AT76" s="48">
        <f t="shared" si="31"/>
        <v>0</v>
      </c>
      <c r="AU76" s="48">
        <f t="shared" si="31"/>
        <v>0</v>
      </c>
      <c r="AV76" s="48">
        <f t="shared" si="32"/>
        <v>0</v>
      </c>
      <c r="AW76" s="48">
        <f t="shared" si="32"/>
        <v>0</v>
      </c>
      <c r="AX76" s="48">
        <f t="shared" si="32"/>
        <v>0</v>
      </c>
      <c r="AY76" s="48">
        <f t="shared" si="32"/>
        <v>0</v>
      </c>
      <c r="AZ76" s="48">
        <f t="shared" si="32"/>
        <v>0</v>
      </c>
      <c r="BA76" s="49">
        <f t="shared" si="32"/>
        <v>0</v>
      </c>
    </row>
    <row r="77" spans="1:53" outlineLevel="1" x14ac:dyDescent="0.15">
      <c r="A77" s="43"/>
      <c r="B77" s="43">
        <f t="shared" si="22"/>
        <v>0</v>
      </c>
      <c r="C77" s="9"/>
      <c r="D77" s="44"/>
      <c r="E77" s="64"/>
      <c r="F77" s="65"/>
      <c r="G77" s="63"/>
      <c r="H77" s="66"/>
      <c r="I77" s="67"/>
      <c r="J77" s="67"/>
      <c r="K77" s="64"/>
      <c r="L77" s="46" t="str">
        <f t="shared" si="28"/>
        <v/>
      </c>
      <c r="M77" s="47" t="str">
        <f t="shared" si="28"/>
        <v/>
      </c>
      <c r="N77" s="47" t="str">
        <f t="shared" si="27"/>
        <v/>
      </c>
      <c r="O77" s="47" t="str">
        <f t="shared" si="27"/>
        <v/>
      </c>
      <c r="Q77" s="48"/>
      <c r="R77" s="48">
        <f t="shared" si="29"/>
        <v>0</v>
      </c>
      <c r="S77" s="48">
        <f t="shared" si="29"/>
        <v>0</v>
      </c>
      <c r="T77" s="48">
        <f t="shared" si="29"/>
        <v>0</v>
      </c>
      <c r="U77" s="48">
        <f t="shared" si="29"/>
        <v>0</v>
      </c>
      <c r="V77" s="48">
        <f t="shared" si="29"/>
        <v>0</v>
      </c>
      <c r="W77" s="48">
        <f t="shared" si="29"/>
        <v>0</v>
      </c>
      <c r="X77" s="48">
        <f t="shared" si="29"/>
        <v>0</v>
      </c>
      <c r="Y77" s="48">
        <f t="shared" si="29"/>
        <v>0</v>
      </c>
      <c r="Z77" s="48">
        <f t="shared" si="29"/>
        <v>0</v>
      </c>
      <c r="AA77" s="48">
        <f t="shared" si="29"/>
        <v>0</v>
      </c>
      <c r="AB77" s="48">
        <f t="shared" si="30"/>
        <v>0</v>
      </c>
      <c r="AC77" s="49">
        <f t="shared" si="30"/>
        <v>0</v>
      </c>
      <c r="AD77" s="48">
        <f t="shared" si="30"/>
        <v>0</v>
      </c>
      <c r="AE77" s="48">
        <f t="shared" si="30"/>
        <v>0</v>
      </c>
      <c r="AF77" s="48">
        <f t="shared" si="30"/>
        <v>0</v>
      </c>
      <c r="AG77" s="48">
        <f t="shared" si="30"/>
        <v>0</v>
      </c>
      <c r="AH77" s="48">
        <f t="shared" si="30"/>
        <v>0</v>
      </c>
      <c r="AI77" s="48">
        <f t="shared" si="30"/>
        <v>0</v>
      </c>
      <c r="AJ77" s="48">
        <f t="shared" si="30"/>
        <v>0</v>
      </c>
      <c r="AK77" s="48">
        <f t="shared" si="30"/>
        <v>0</v>
      </c>
      <c r="AL77" s="48">
        <f t="shared" si="31"/>
        <v>0</v>
      </c>
      <c r="AM77" s="48">
        <f t="shared" si="31"/>
        <v>0</v>
      </c>
      <c r="AN77" s="48">
        <f t="shared" si="31"/>
        <v>0</v>
      </c>
      <c r="AO77" s="49">
        <f t="shared" si="31"/>
        <v>0</v>
      </c>
      <c r="AP77" s="48">
        <f t="shared" si="31"/>
        <v>0</v>
      </c>
      <c r="AQ77" s="48">
        <f t="shared" si="31"/>
        <v>0</v>
      </c>
      <c r="AR77" s="48">
        <f t="shared" si="31"/>
        <v>0</v>
      </c>
      <c r="AS77" s="48">
        <f t="shared" si="31"/>
        <v>0</v>
      </c>
      <c r="AT77" s="48">
        <f t="shared" si="31"/>
        <v>0</v>
      </c>
      <c r="AU77" s="48">
        <f t="shared" si="31"/>
        <v>0</v>
      </c>
      <c r="AV77" s="48">
        <f t="shared" si="32"/>
        <v>0</v>
      </c>
      <c r="AW77" s="48">
        <f t="shared" si="32"/>
        <v>0</v>
      </c>
      <c r="AX77" s="48">
        <f t="shared" si="32"/>
        <v>0</v>
      </c>
      <c r="AY77" s="48">
        <f t="shared" si="32"/>
        <v>0</v>
      </c>
      <c r="AZ77" s="48">
        <f t="shared" si="32"/>
        <v>0</v>
      </c>
      <c r="BA77" s="49">
        <f t="shared" si="32"/>
        <v>0</v>
      </c>
    </row>
    <row r="78" spans="1:53" outlineLevel="1" x14ac:dyDescent="0.15">
      <c r="A78" s="43"/>
      <c r="B78" s="43">
        <f t="shared" si="22"/>
        <v>0</v>
      </c>
      <c r="C78" s="9"/>
      <c r="D78" s="44"/>
      <c r="E78" s="64"/>
      <c r="F78" s="65"/>
      <c r="G78" s="63"/>
      <c r="H78" s="66"/>
      <c r="I78" s="67"/>
      <c r="J78" s="67"/>
      <c r="K78" s="64"/>
      <c r="L78" s="46" t="str">
        <f t="shared" si="28"/>
        <v/>
      </c>
      <c r="M78" s="47" t="str">
        <f t="shared" si="28"/>
        <v/>
      </c>
      <c r="N78" s="47" t="str">
        <f t="shared" si="27"/>
        <v/>
      </c>
      <c r="O78" s="47" t="str">
        <f t="shared" si="27"/>
        <v/>
      </c>
      <c r="Q78" s="48"/>
      <c r="R78" s="48">
        <f t="shared" si="29"/>
        <v>0</v>
      </c>
      <c r="S78" s="48">
        <f t="shared" si="29"/>
        <v>0</v>
      </c>
      <c r="T78" s="48">
        <f t="shared" si="29"/>
        <v>0</v>
      </c>
      <c r="U78" s="48">
        <f t="shared" si="29"/>
        <v>0</v>
      </c>
      <c r="V78" s="48">
        <f t="shared" si="29"/>
        <v>0</v>
      </c>
      <c r="W78" s="48">
        <f t="shared" si="29"/>
        <v>0</v>
      </c>
      <c r="X78" s="48">
        <f t="shared" si="29"/>
        <v>0</v>
      </c>
      <c r="Y78" s="48">
        <f t="shared" si="29"/>
        <v>0</v>
      </c>
      <c r="Z78" s="48">
        <f t="shared" si="29"/>
        <v>0</v>
      </c>
      <c r="AA78" s="48">
        <f t="shared" si="29"/>
        <v>0</v>
      </c>
      <c r="AB78" s="48">
        <f t="shared" si="30"/>
        <v>0</v>
      </c>
      <c r="AC78" s="49">
        <f t="shared" si="30"/>
        <v>0</v>
      </c>
      <c r="AD78" s="48">
        <f t="shared" si="30"/>
        <v>0</v>
      </c>
      <c r="AE78" s="48">
        <f t="shared" si="30"/>
        <v>0</v>
      </c>
      <c r="AF78" s="48">
        <f t="shared" si="30"/>
        <v>0</v>
      </c>
      <c r="AG78" s="48">
        <f t="shared" si="30"/>
        <v>0</v>
      </c>
      <c r="AH78" s="48">
        <f t="shared" si="30"/>
        <v>0</v>
      </c>
      <c r="AI78" s="48">
        <f t="shared" si="30"/>
        <v>0</v>
      </c>
      <c r="AJ78" s="48">
        <f t="shared" si="30"/>
        <v>0</v>
      </c>
      <c r="AK78" s="48">
        <f t="shared" si="30"/>
        <v>0</v>
      </c>
      <c r="AL78" s="48">
        <f t="shared" si="31"/>
        <v>0</v>
      </c>
      <c r="AM78" s="48">
        <f t="shared" si="31"/>
        <v>0</v>
      </c>
      <c r="AN78" s="48">
        <f t="shared" si="31"/>
        <v>0</v>
      </c>
      <c r="AO78" s="49">
        <f t="shared" si="31"/>
        <v>0</v>
      </c>
      <c r="AP78" s="48">
        <f t="shared" si="31"/>
        <v>0</v>
      </c>
      <c r="AQ78" s="48">
        <f t="shared" si="31"/>
        <v>0</v>
      </c>
      <c r="AR78" s="48">
        <f t="shared" si="31"/>
        <v>0</v>
      </c>
      <c r="AS78" s="48">
        <f t="shared" si="31"/>
        <v>0</v>
      </c>
      <c r="AT78" s="48">
        <f t="shared" si="31"/>
        <v>0</v>
      </c>
      <c r="AU78" s="48">
        <f t="shared" si="31"/>
        <v>0</v>
      </c>
      <c r="AV78" s="48">
        <f t="shared" si="32"/>
        <v>0</v>
      </c>
      <c r="AW78" s="48">
        <f t="shared" si="32"/>
        <v>0</v>
      </c>
      <c r="AX78" s="48">
        <f t="shared" si="32"/>
        <v>0</v>
      </c>
      <c r="AY78" s="48">
        <f t="shared" si="32"/>
        <v>0</v>
      </c>
      <c r="AZ78" s="48">
        <f t="shared" si="32"/>
        <v>0</v>
      </c>
      <c r="BA78" s="49">
        <f t="shared" si="32"/>
        <v>0</v>
      </c>
    </row>
    <row r="79" spans="1:53" outlineLevel="1" x14ac:dyDescent="0.15">
      <c r="A79" s="43"/>
      <c r="B79" s="43">
        <f t="shared" si="22"/>
        <v>0</v>
      </c>
      <c r="C79" s="9"/>
      <c r="D79" s="44"/>
      <c r="E79" s="64"/>
      <c r="F79" s="65"/>
      <c r="G79" s="63"/>
      <c r="H79" s="66"/>
      <c r="I79" s="67"/>
      <c r="J79" s="67"/>
      <c r="K79" s="64"/>
      <c r="L79" s="46" t="str">
        <f t="shared" si="28"/>
        <v/>
      </c>
      <c r="M79" s="47" t="str">
        <f t="shared" si="28"/>
        <v/>
      </c>
      <c r="N79" s="47" t="str">
        <f t="shared" si="27"/>
        <v/>
      </c>
      <c r="O79" s="47" t="str">
        <f t="shared" si="27"/>
        <v/>
      </c>
      <c r="Q79" s="48"/>
      <c r="R79" s="48">
        <f t="shared" si="29"/>
        <v>0</v>
      </c>
      <c r="S79" s="48">
        <f t="shared" si="29"/>
        <v>0</v>
      </c>
      <c r="T79" s="48">
        <f t="shared" si="29"/>
        <v>0</v>
      </c>
      <c r="U79" s="48">
        <f t="shared" si="29"/>
        <v>0</v>
      </c>
      <c r="V79" s="48">
        <f t="shared" si="29"/>
        <v>0</v>
      </c>
      <c r="W79" s="48">
        <f t="shared" si="29"/>
        <v>0</v>
      </c>
      <c r="X79" s="48">
        <f t="shared" si="29"/>
        <v>0</v>
      </c>
      <c r="Y79" s="48">
        <f t="shared" si="29"/>
        <v>0</v>
      </c>
      <c r="Z79" s="48">
        <f t="shared" si="29"/>
        <v>0</v>
      </c>
      <c r="AA79" s="48">
        <f t="shared" si="29"/>
        <v>0</v>
      </c>
      <c r="AB79" s="48">
        <f t="shared" si="30"/>
        <v>0</v>
      </c>
      <c r="AC79" s="49">
        <f t="shared" si="30"/>
        <v>0</v>
      </c>
      <c r="AD79" s="48">
        <f t="shared" si="30"/>
        <v>0</v>
      </c>
      <c r="AE79" s="48">
        <f t="shared" si="30"/>
        <v>0</v>
      </c>
      <c r="AF79" s="48">
        <f t="shared" si="30"/>
        <v>0</v>
      </c>
      <c r="AG79" s="48">
        <f t="shared" si="30"/>
        <v>0</v>
      </c>
      <c r="AH79" s="48">
        <f t="shared" si="30"/>
        <v>0</v>
      </c>
      <c r="AI79" s="48">
        <f t="shared" si="30"/>
        <v>0</v>
      </c>
      <c r="AJ79" s="48">
        <f t="shared" si="30"/>
        <v>0</v>
      </c>
      <c r="AK79" s="48">
        <f t="shared" si="30"/>
        <v>0</v>
      </c>
      <c r="AL79" s="48">
        <f t="shared" si="31"/>
        <v>0</v>
      </c>
      <c r="AM79" s="48">
        <f t="shared" si="31"/>
        <v>0</v>
      </c>
      <c r="AN79" s="48">
        <f t="shared" si="31"/>
        <v>0</v>
      </c>
      <c r="AO79" s="49">
        <f t="shared" si="31"/>
        <v>0</v>
      </c>
      <c r="AP79" s="48">
        <f t="shared" si="31"/>
        <v>0</v>
      </c>
      <c r="AQ79" s="48">
        <f t="shared" si="31"/>
        <v>0</v>
      </c>
      <c r="AR79" s="48">
        <f t="shared" si="31"/>
        <v>0</v>
      </c>
      <c r="AS79" s="48">
        <f t="shared" si="31"/>
        <v>0</v>
      </c>
      <c r="AT79" s="48">
        <f t="shared" si="31"/>
        <v>0</v>
      </c>
      <c r="AU79" s="48">
        <f t="shared" si="31"/>
        <v>0</v>
      </c>
      <c r="AV79" s="48">
        <f t="shared" si="32"/>
        <v>0</v>
      </c>
      <c r="AW79" s="48">
        <f t="shared" si="32"/>
        <v>0</v>
      </c>
      <c r="AX79" s="48">
        <f t="shared" si="32"/>
        <v>0</v>
      </c>
      <c r="AY79" s="48">
        <f t="shared" si="32"/>
        <v>0</v>
      </c>
      <c r="AZ79" s="48">
        <f t="shared" si="32"/>
        <v>0</v>
      </c>
      <c r="BA79" s="49">
        <f t="shared" si="32"/>
        <v>0</v>
      </c>
    </row>
    <row r="80" spans="1:53" outlineLevel="1" x14ac:dyDescent="0.15">
      <c r="A80" s="43"/>
      <c r="B80" s="43">
        <f t="shared" si="22"/>
        <v>0</v>
      </c>
      <c r="C80" s="9"/>
      <c r="D80" s="44"/>
      <c r="E80" s="64"/>
      <c r="F80" s="65"/>
      <c r="G80" s="63"/>
      <c r="H80" s="66"/>
      <c r="I80" s="67"/>
      <c r="J80" s="67"/>
      <c r="K80" s="64"/>
      <c r="L80" s="46" t="str">
        <f t="shared" si="28"/>
        <v/>
      </c>
      <c r="M80" s="47" t="str">
        <f t="shared" si="28"/>
        <v/>
      </c>
      <c r="N80" s="47" t="str">
        <f t="shared" si="27"/>
        <v/>
      </c>
      <c r="O80" s="47" t="str">
        <f t="shared" si="27"/>
        <v/>
      </c>
      <c r="Q80" s="48"/>
      <c r="R80" s="48">
        <f t="shared" si="29"/>
        <v>0</v>
      </c>
      <c r="S80" s="48">
        <f t="shared" si="29"/>
        <v>0</v>
      </c>
      <c r="T80" s="48">
        <f t="shared" si="29"/>
        <v>0</v>
      </c>
      <c r="U80" s="48">
        <f t="shared" si="29"/>
        <v>0</v>
      </c>
      <c r="V80" s="48">
        <f t="shared" si="29"/>
        <v>0</v>
      </c>
      <c r="W80" s="48">
        <f t="shared" si="29"/>
        <v>0</v>
      </c>
      <c r="X80" s="48">
        <f t="shared" si="29"/>
        <v>0</v>
      </c>
      <c r="Y80" s="48">
        <f t="shared" si="29"/>
        <v>0</v>
      </c>
      <c r="Z80" s="48">
        <f t="shared" si="29"/>
        <v>0</v>
      </c>
      <c r="AA80" s="48">
        <f t="shared" si="29"/>
        <v>0</v>
      </c>
      <c r="AB80" s="48">
        <f t="shared" si="30"/>
        <v>0</v>
      </c>
      <c r="AC80" s="49">
        <f t="shared" si="30"/>
        <v>0</v>
      </c>
      <c r="AD80" s="48">
        <f t="shared" si="30"/>
        <v>0</v>
      </c>
      <c r="AE80" s="48">
        <f t="shared" si="30"/>
        <v>0</v>
      </c>
      <c r="AF80" s="48">
        <f t="shared" si="30"/>
        <v>0</v>
      </c>
      <c r="AG80" s="48">
        <f t="shared" si="30"/>
        <v>0</v>
      </c>
      <c r="AH80" s="48">
        <f t="shared" si="30"/>
        <v>0</v>
      </c>
      <c r="AI80" s="48">
        <f t="shared" si="30"/>
        <v>0</v>
      </c>
      <c r="AJ80" s="48">
        <f t="shared" si="30"/>
        <v>0</v>
      </c>
      <c r="AK80" s="48">
        <f t="shared" si="30"/>
        <v>0</v>
      </c>
      <c r="AL80" s="48">
        <f t="shared" si="31"/>
        <v>0</v>
      </c>
      <c r="AM80" s="48">
        <f t="shared" si="31"/>
        <v>0</v>
      </c>
      <c r="AN80" s="48">
        <f t="shared" si="31"/>
        <v>0</v>
      </c>
      <c r="AO80" s="49">
        <f t="shared" si="31"/>
        <v>0</v>
      </c>
      <c r="AP80" s="48">
        <f t="shared" si="31"/>
        <v>0</v>
      </c>
      <c r="AQ80" s="48">
        <f t="shared" si="31"/>
        <v>0</v>
      </c>
      <c r="AR80" s="48">
        <f t="shared" si="31"/>
        <v>0</v>
      </c>
      <c r="AS80" s="48">
        <f t="shared" si="31"/>
        <v>0</v>
      </c>
      <c r="AT80" s="48">
        <f t="shared" si="31"/>
        <v>0</v>
      </c>
      <c r="AU80" s="48">
        <f t="shared" si="31"/>
        <v>0</v>
      </c>
      <c r="AV80" s="48">
        <f t="shared" si="32"/>
        <v>0</v>
      </c>
      <c r="AW80" s="48">
        <f t="shared" si="32"/>
        <v>0</v>
      </c>
      <c r="AX80" s="48">
        <f t="shared" si="32"/>
        <v>0</v>
      </c>
      <c r="AY80" s="48">
        <f t="shared" si="32"/>
        <v>0</v>
      </c>
      <c r="AZ80" s="48">
        <f t="shared" si="32"/>
        <v>0</v>
      </c>
      <c r="BA80" s="49">
        <f t="shared" si="32"/>
        <v>0</v>
      </c>
    </row>
    <row r="81" spans="1:53" outlineLevel="1" x14ac:dyDescent="0.15">
      <c r="A81" s="43"/>
      <c r="B81" s="43">
        <f t="shared" si="22"/>
        <v>0</v>
      </c>
      <c r="C81" s="9"/>
      <c r="D81" s="44"/>
      <c r="E81" s="64"/>
      <c r="F81" s="65"/>
      <c r="G81" s="63"/>
      <c r="H81" s="66"/>
      <c r="I81" s="67"/>
      <c r="J81" s="67"/>
      <c r="K81" s="64"/>
      <c r="L81" s="46" t="str">
        <f t="shared" si="28"/>
        <v/>
      </c>
      <c r="M81" s="47" t="str">
        <f t="shared" si="28"/>
        <v/>
      </c>
      <c r="N81" s="47" t="str">
        <f t="shared" si="27"/>
        <v/>
      </c>
      <c r="O81" s="47" t="str">
        <f t="shared" si="27"/>
        <v/>
      </c>
      <c r="Q81" s="48"/>
      <c r="R81" s="48">
        <f t="shared" si="29"/>
        <v>0</v>
      </c>
      <c r="S81" s="48">
        <f t="shared" si="29"/>
        <v>0</v>
      </c>
      <c r="T81" s="48">
        <f t="shared" si="29"/>
        <v>0</v>
      </c>
      <c r="U81" s="48">
        <f t="shared" si="29"/>
        <v>0</v>
      </c>
      <c r="V81" s="48">
        <f t="shared" si="29"/>
        <v>0</v>
      </c>
      <c r="W81" s="48">
        <f t="shared" si="29"/>
        <v>0</v>
      </c>
      <c r="X81" s="48">
        <f t="shared" si="29"/>
        <v>0</v>
      </c>
      <c r="Y81" s="48">
        <f t="shared" si="29"/>
        <v>0</v>
      </c>
      <c r="Z81" s="48">
        <f t="shared" si="29"/>
        <v>0</v>
      </c>
      <c r="AA81" s="48">
        <f t="shared" si="29"/>
        <v>0</v>
      </c>
      <c r="AB81" s="48">
        <f t="shared" si="30"/>
        <v>0</v>
      </c>
      <c r="AC81" s="49">
        <f t="shared" si="30"/>
        <v>0</v>
      </c>
      <c r="AD81" s="48">
        <f t="shared" si="30"/>
        <v>0</v>
      </c>
      <c r="AE81" s="48">
        <f t="shared" si="30"/>
        <v>0</v>
      </c>
      <c r="AF81" s="48">
        <f t="shared" si="30"/>
        <v>0</v>
      </c>
      <c r="AG81" s="48">
        <f t="shared" si="30"/>
        <v>0</v>
      </c>
      <c r="AH81" s="48">
        <f t="shared" si="30"/>
        <v>0</v>
      </c>
      <c r="AI81" s="48">
        <f t="shared" si="30"/>
        <v>0</v>
      </c>
      <c r="AJ81" s="48">
        <f t="shared" si="30"/>
        <v>0</v>
      </c>
      <c r="AK81" s="48">
        <f t="shared" si="30"/>
        <v>0</v>
      </c>
      <c r="AL81" s="48">
        <f t="shared" si="31"/>
        <v>0</v>
      </c>
      <c r="AM81" s="48">
        <f t="shared" si="31"/>
        <v>0</v>
      </c>
      <c r="AN81" s="48">
        <f t="shared" si="31"/>
        <v>0</v>
      </c>
      <c r="AO81" s="49">
        <f t="shared" si="31"/>
        <v>0</v>
      </c>
      <c r="AP81" s="48">
        <f t="shared" si="31"/>
        <v>0</v>
      </c>
      <c r="AQ81" s="48">
        <f t="shared" si="31"/>
        <v>0</v>
      </c>
      <c r="AR81" s="48">
        <f t="shared" si="31"/>
        <v>0</v>
      </c>
      <c r="AS81" s="48">
        <f t="shared" si="31"/>
        <v>0</v>
      </c>
      <c r="AT81" s="48">
        <f t="shared" si="31"/>
        <v>0</v>
      </c>
      <c r="AU81" s="48">
        <f t="shared" si="31"/>
        <v>0</v>
      </c>
      <c r="AV81" s="48">
        <f t="shared" si="32"/>
        <v>0</v>
      </c>
      <c r="AW81" s="48">
        <f t="shared" si="32"/>
        <v>0</v>
      </c>
      <c r="AX81" s="48">
        <f t="shared" si="32"/>
        <v>0</v>
      </c>
      <c r="AY81" s="48">
        <f t="shared" si="32"/>
        <v>0</v>
      </c>
      <c r="AZ81" s="48">
        <f t="shared" si="32"/>
        <v>0</v>
      </c>
      <c r="BA81" s="49">
        <f t="shared" si="32"/>
        <v>0</v>
      </c>
    </row>
    <row r="82" spans="1:53" outlineLevel="1" x14ac:dyDescent="0.15">
      <c r="A82" s="43"/>
      <c r="B82" s="43">
        <f t="shared" si="22"/>
        <v>0</v>
      </c>
      <c r="C82" s="9"/>
      <c r="D82" s="44"/>
      <c r="E82" s="64"/>
      <c r="F82" s="65"/>
      <c r="G82" s="63"/>
      <c r="H82" s="66"/>
      <c r="I82" s="67"/>
      <c r="J82" s="67"/>
      <c r="K82" s="64"/>
      <c r="L82" s="46" t="str">
        <f t="shared" si="28"/>
        <v/>
      </c>
      <c r="M82" s="47" t="str">
        <f t="shared" si="28"/>
        <v/>
      </c>
      <c r="N82" s="47" t="str">
        <f t="shared" si="27"/>
        <v/>
      </c>
      <c r="O82" s="47" t="str">
        <f t="shared" si="27"/>
        <v/>
      </c>
      <c r="Q82" s="48"/>
      <c r="R82" s="48">
        <f t="shared" si="29"/>
        <v>0</v>
      </c>
      <c r="S82" s="48">
        <f t="shared" si="29"/>
        <v>0</v>
      </c>
      <c r="T82" s="48">
        <f t="shared" si="29"/>
        <v>0</v>
      </c>
      <c r="U82" s="48">
        <f t="shared" si="29"/>
        <v>0</v>
      </c>
      <c r="V82" s="48">
        <f t="shared" si="29"/>
        <v>0</v>
      </c>
      <c r="W82" s="48">
        <f t="shared" si="29"/>
        <v>0</v>
      </c>
      <c r="X82" s="48">
        <f t="shared" si="29"/>
        <v>0</v>
      </c>
      <c r="Y82" s="48">
        <f t="shared" si="29"/>
        <v>0</v>
      </c>
      <c r="Z82" s="48">
        <f t="shared" si="29"/>
        <v>0</v>
      </c>
      <c r="AA82" s="48">
        <f t="shared" si="29"/>
        <v>0</v>
      </c>
      <c r="AB82" s="48">
        <f t="shared" si="30"/>
        <v>0</v>
      </c>
      <c r="AC82" s="49">
        <f t="shared" si="30"/>
        <v>0</v>
      </c>
      <c r="AD82" s="48">
        <f t="shared" si="30"/>
        <v>0</v>
      </c>
      <c r="AE82" s="48">
        <f t="shared" si="30"/>
        <v>0</v>
      </c>
      <c r="AF82" s="48">
        <f t="shared" si="30"/>
        <v>0</v>
      </c>
      <c r="AG82" s="48">
        <f t="shared" si="30"/>
        <v>0</v>
      </c>
      <c r="AH82" s="48">
        <f t="shared" si="30"/>
        <v>0</v>
      </c>
      <c r="AI82" s="48">
        <f t="shared" si="30"/>
        <v>0</v>
      </c>
      <c r="AJ82" s="48">
        <f t="shared" si="30"/>
        <v>0</v>
      </c>
      <c r="AK82" s="48">
        <f t="shared" si="30"/>
        <v>0</v>
      </c>
      <c r="AL82" s="48">
        <f t="shared" si="31"/>
        <v>0</v>
      </c>
      <c r="AM82" s="48">
        <f t="shared" si="31"/>
        <v>0</v>
      </c>
      <c r="AN82" s="48">
        <f t="shared" si="31"/>
        <v>0</v>
      </c>
      <c r="AO82" s="49">
        <f t="shared" si="31"/>
        <v>0</v>
      </c>
      <c r="AP82" s="48">
        <f t="shared" si="31"/>
        <v>0</v>
      </c>
      <c r="AQ82" s="48">
        <f t="shared" si="31"/>
        <v>0</v>
      </c>
      <c r="AR82" s="48">
        <f t="shared" si="31"/>
        <v>0</v>
      </c>
      <c r="AS82" s="48">
        <f t="shared" si="31"/>
        <v>0</v>
      </c>
      <c r="AT82" s="48">
        <f t="shared" si="31"/>
        <v>0</v>
      </c>
      <c r="AU82" s="48">
        <f t="shared" si="31"/>
        <v>0</v>
      </c>
      <c r="AV82" s="48">
        <f t="shared" si="32"/>
        <v>0</v>
      </c>
      <c r="AW82" s="48">
        <f t="shared" si="32"/>
        <v>0</v>
      </c>
      <c r="AX82" s="48">
        <f t="shared" si="32"/>
        <v>0</v>
      </c>
      <c r="AY82" s="48">
        <f t="shared" si="32"/>
        <v>0</v>
      </c>
      <c r="AZ82" s="48">
        <f t="shared" si="32"/>
        <v>0</v>
      </c>
      <c r="BA82" s="49">
        <f t="shared" si="32"/>
        <v>0</v>
      </c>
    </row>
    <row r="83" spans="1:53" outlineLevel="1" x14ac:dyDescent="0.15">
      <c r="A83" s="43"/>
      <c r="B83" s="43">
        <f t="shared" si="21"/>
        <v>0</v>
      </c>
      <c r="C83" s="9"/>
      <c r="D83" s="44"/>
      <c r="E83" s="64"/>
      <c r="F83" s="65"/>
      <c r="G83" s="63"/>
      <c r="H83" s="66"/>
      <c r="I83" s="67"/>
      <c r="J83" s="67"/>
      <c r="K83" s="64"/>
      <c r="L83" s="46" t="str">
        <f t="shared" si="28"/>
        <v/>
      </c>
      <c r="M83" s="47" t="str">
        <f t="shared" si="28"/>
        <v/>
      </c>
      <c r="N83" s="47" t="str">
        <f t="shared" si="27"/>
        <v/>
      </c>
      <c r="O83" s="47" t="str">
        <f t="shared" si="27"/>
        <v/>
      </c>
      <c r="Q83" s="48"/>
      <c r="R83" s="48">
        <f t="shared" si="29"/>
        <v>0</v>
      </c>
      <c r="S83" s="48">
        <f t="shared" si="29"/>
        <v>0</v>
      </c>
      <c r="T83" s="48">
        <f t="shared" si="29"/>
        <v>0</v>
      </c>
      <c r="U83" s="48">
        <f t="shared" si="29"/>
        <v>0</v>
      </c>
      <c r="V83" s="48">
        <f t="shared" si="29"/>
        <v>0</v>
      </c>
      <c r="W83" s="48">
        <f t="shared" si="29"/>
        <v>0</v>
      </c>
      <c r="X83" s="48">
        <f t="shared" si="29"/>
        <v>0</v>
      </c>
      <c r="Y83" s="48">
        <f t="shared" si="29"/>
        <v>0</v>
      </c>
      <c r="Z83" s="48">
        <f t="shared" si="29"/>
        <v>0</v>
      </c>
      <c r="AA83" s="48">
        <f t="shared" si="29"/>
        <v>0</v>
      </c>
      <c r="AB83" s="48">
        <f t="shared" si="30"/>
        <v>0</v>
      </c>
      <c r="AC83" s="49">
        <f t="shared" si="30"/>
        <v>0</v>
      </c>
      <c r="AD83" s="48">
        <f t="shared" si="30"/>
        <v>0</v>
      </c>
      <c r="AE83" s="48">
        <f t="shared" si="30"/>
        <v>0</v>
      </c>
      <c r="AF83" s="48">
        <f t="shared" si="30"/>
        <v>0</v>
      </c>
      <c r="AG83" s="48">
        <f t="shared" si="30"/>
        <v>0</v>
      </c>
      <c r="AH83" s="48">
        <f t="shared" si="30"/>
        <v>0</v>
      </c>
      <c r="AI83" s="48">
        <f t="shared" si="30"/>
        <v>0</v>
      </c>
      <c r="AJ83" s="48">
        <f t="shared" si="30"/>
        <v>0</v>
      </c>
      <c r="AK83" s="48">
        <f t="shared" si="30"/>
        <v>0</v>
      </c>
      <c r="AL83" s="48">
        <f t="shared" si="31"/>
        <v>0</v>
      </c>
      <c r="AM83" s="48">
        <f t="shared" si="31"/>
        <v>0</v>
      </c>
      <c r="AN83" s="48">
        <f t="shared" si="31"/>
        <v>0</v>
      </c>
      <c r="AO83" s="49">
        <f t="shared" si="31"/>
        <v>0</v>
      </c>
      <c r="AP83" s="48">
        <f t="shared" si="31"/>
        <v>0</v>
      </c>
      <c r="AQ83" s="48">
        <f t="shared" si="31"/>
        <v>0</v>
      </c>
      <c r="AR83" s="48">
        <f t="shared" si="31"/>
        <v>0</v>
      </c>
      <c r="AS83" s="48">
        <f t="shared" si="31"/>
        <v>0</v>
      </c>
      <c r="AT83" s="48">
        <f t="shared" si="31"/>
        <v>0</v>
      </c>
      <c r="AU83" s="48">
        <f t="shared" si="31"/>
        <v>0</v>
      </c>
      <c r="AV83" s="48">
        <f t="shared" si="32"/>
        <v>0</v>
      </c>
      <c r="AW83" s="48">
        <f t="shared" si="32"/>
        <v>0</v>
      </c>
      <c r="AX83" s="48">
        <f t="shared" si="32"/>
        <v>0</v>
      </c>
      <c r="AY83" s="48">
        <f t="shared" si="32"/>
        <v>0</v>
      </c>
      <c r="AZ83" s="48">
        <f t="shared" si="32"/>
        <v>0</v>
      </c>
      <c r="BA83" s="49">
        <f t="shared" si="32"/>
        <v>0</v>
      </c>
    </row>
    <row r="84" spans="1:53" outlineLevel="1" x14ac:dyDescent="0.15">
      <c r="A84" s="43"/>
      <c r="B84" s="43">
        <f t="shared" si="6"/>
        <v>0</v>
      </c>
      <c r="C84" s="9"/>
      <c r="D84" s="44"/>
      <c r="E84" s="64"/>
      <c r="F84" s="65"/>
      <c r="G84" s="63"/>
      <c r="H84" s="66"/>
      <c r="I84" s="67"/>
      <c r="J84" s="67"/>
      <c r="K84" s="64"/>
      <c r="L84" s="46" t="str">
        <f t="shared" si="28"/>
        <v/>
      </c>
      <c r="M84" s="47" t="str">
        <f t="shared" si="28"/>
        <v/>
      </c>
      <c r="N84" s="47" t="str">
        <f t="shared" si="27"/>
        <v/>
      </c>
      <c r="O84" s="47" t="str">
        <f t="shared" si="27"/>
        <v/>
      </c>
      <c r="Q84" s="48"/>
      <c r="R84" s="48">
        <f t="shared" si="29"/>
        <v>0</v>
      </c>
      <c r="S84" s="48">
        <f t="shared" si="29"/>
        <v>0</v>
      </c>
      <c r="T84" s="48">
        <f t="shared" si="29"/>
        <v>0</v>
      </c>
      <c r="U84" s="48">
        <f t="shared" si="29"/>
        <v>0</v>
      </c>
      <c r="V84" s="48">
        <f t="shared" si="29"/>
        <v>0</v>
      </c>
      <c r="W84" s="48">
        <f t="shared" si="29"/>
        <v>0</v>
      </c>
      <c r="X84" s="48">
        <f t="shared" si="29"/>
        <v>0</v>
      </c>
      <c r="Y84" s="48">
        <f t="shared" si="29"/>
        <v>0</v>
      </c>
      <c r="Z84" s="48">
        <f t="shared" si="29"/>
        <v>0</v>
      </c>
      <c r="AA84" s="48">
        <f t="shared" si="29"/>
        <v>0</v>
      </c>
      <c r="AB84" s="48">
        <f t="shared" si="30"/>
        <v>0</v>
      </c>
      <c r="AC84" s="49">
        <f t="shared" si="30"/>
        <v>0</v>
      </c>
      <c r="AD84" s="48">
        <f t="shared" si="30"/>
        <v>0</v>
      </c>
      <c r="AE84" s="48">
        <f t="shared" si="30"/>
        <v>0</v>
      </c>
      <c r="AF84" s="48">
        <f t="shared" si="30"/>
        <v>0</v>
      </c>
      <c r="AG84" s="48">
        <f t="shared" si="30"/>
        <v>0</v>
      </c>
      <c r="AH84" s="48">
        <f t="shared" si="30"/>
        <v>0</v>
      </c>
      <c r="AI84" s="48">
        <f t="shared" si="30"/>
        <v>0</v>
      </c>
      <c r="AJ84" s="48">
        <f t="shared" si="30"/>
        <v>0</v>
      </c>
      <c r="AK84" s="48">
        <f t="shared" si="30"/>
        <v>0</v>
      </c>
      <c r="AL84" s="48">
        <f t="shared" si="31"/>
        <v>0</v>
      </c>
      <c r="AM84" s="48">
        <f t="shared" si="31"/>
        <v>0</v>
      </c>
      <c r="AN84" s="48">
        <f t="shared" si="31"/>
        <v>0</v>
      </c>
      <c r="AO84" s="49">
        <f t="shared" si="31"/>
        <v>0</v>
      </c>
      <c r="AP84" s="48">
        <f t="shared" si="31"/>
        <v>0</v>
      </c>
      <c r="AQ84" s="48">
        <f t="shared" si="31"/>
        <v>0</v>
      </c>
      <c r="AR84" s="48">
        <f t="shared" si="31"/>
        <v>0</v>
      </c>
      <c r="AS84" s="48">
        <f t="shared" si="31"/>
        <v>0</v>
      </c>
      <c r="AT84" s="48">
        <f t="shared" si="31"/>
        <v>0</v>
      </c>
      <c r="AU84" s="48">
        <f t="shared" si="31"/>
        <v>0</v>
      </c>
      <c r="AV84" s="48">
        <f t="shared" si="32"/>
        <v>0</v>
      </c>
      <c r="AW84" s="48">
        <f t="shared" si="32"/>
        <v>0</v>
      </c>
      <c r="AX84" s="48">
        <f t="shared" si="32"/>
        <v>0</v>
      </c>
      <c r="AY84" s="48">
        <f t="shared" si="32"/>
        <v>0</v>
      </c>
      <c r="AZ84" s="48">
        <f t="shared" si="32"/>
        <v>0</v>
      </c>
      <c r="BA84" s="49">
        <f t="shared" si="32"/>
        <v>0</v>
      </c>
    </row>
    <row r="85" spans="1:53" outlineLevel="1" x14ac:dyDescent="0.15">
      <c r="A85" s="43"/>
      <c r="B85" s="43">
        <f t="shared" si="6"/>
        <v>0</v>
      </c>
      <c r="C85" s="9"/>
      <c r="D85" s="44"/>
      <c r="E85" s="64"/>
      <c r="F85" s="65"/>
      <c r="G85" s="63"/>
      <c r="H85" s="66"/>
      <c r="I85" s="67"/>
      <c r="J85" s="67"/>
      <c r="K85" s="64"/>
      <c r="L85" s="46" t="str">
        <f t="shared" si="28"/>
        <v/>
      </c>
      <c r="M85" s="47" t="str">
        <f t="shared" si="28"/>
        <v/>
      </c>
      <c r="N85" s="47" t="str">
        <f t="shared" si="27"/>
        <v/>
      </c>
      <c r="O85" s="47" t="str">
        <f t="shared" si="27"/>
        <v/>
      </c>
      <c r="Q85" s="48"/>
      <c r="R85" s="48">
        <f t="shared" si="29"/>
        <v>0</v>
      </c>
      <c r="S85" s="48">
        <f t="shared" si="29"/>
        <v>0</v>
      </c>
      <c r="T85" s="48">
        <f t="shared" si="29"/>
        <v>0</v>
      </c>
      <c r="U85" s="48">
        <f t="shared" si="29"/>
        <v>0</v>
      </c>
      <c r="V85" s="48">
        <f t="shared" si="29"/>
        <v>0</v>
      </c>
      <c r="W85" s="48">
        <f t="shared" si="29"/>
        <v>0</v>
      </c>
      <c r="X85" s="48">
        <f t="shared" si="29"/>
        <v>0</v>
      </c>
      <c r="Y85" s="48">
        <f t="shared" si="29"/>
        <v>0</v>
      </c>
      <c r="Z85" s="48">
        <f t="shared" si="29"/>
        <v>0</v>
      </c>
      <c r="AA85" s="48">
        <f t="shared" si="29"/>
        <v>0</v>
      </c>
      <c r="AB85" s="48">
        <f t="shared" si="30"/>
        <v>0</v>
      </c>
      <c r="AC85" s="49">
        <f t="shared" si="30"/>
        <v>0</v>
      </c>
      <c r="AD85" s="48">
        <f t="shared" si="30"/>
        <v>0</v>
      </c>
      <c r="AE85" s="48">
        <f t="shared" si="30"/>
        <v>0</v>
      </c>
      <c r="AF85" s="48">
        <f t="shared" si="30"/>
        <v>0</v>
      </c>
      <c r="AG85" s="48">
        <f t="shared" si="30"/>
        <v>0</v>
      </c>
      <c r="AH85" s="48">
        <f t="shared" si="30"/>
        <v>0</v>
      </c>
      <c r="AI85" s="48">
        <f t="shared" si="30"/>
        <v>0</v>
      </c>
      <c r="AJ85" s="48">
        <f t="shared" si="30"/>
        <v>0</v>
      </c>
      <c r="AK85" s="48">
        <f t="shared" si="30"/>
        <v>0</v>
      </c>
      <c r="AL85" s="48">
        <f t="shared" si="31"/>
        <v>0</v>
      </c>
      <c r="AM85" s="48">
        <f t="shared" si="31"/>
        <v>0</v>
      </c>
      <c r="AN85" s="48">
        <f t="shared" si="31"/>
        <v>0</v>
      </c>
      <c r="AO85" s="49">
        <f t="shared" si="31"/>
        <v>0</v>
      </c>
      <c r="AP85" s="48">
        <f t="shared" si="31"/>
        <v>0</v>
      </c>
      <c r="AQ85" s="48">
        <f t="shared" si="31"/>
        <v>0</v>
      </c>
      <c r="AR85" s="48">
        <f t="shared" si="31"/>
        <v>0</v>
      </c>
      <c r="AS85" s="48">
        <f t="shared" si="31"/>
        <v>0</v>
      </c>
      <c r="AT85" s="48">
        <f t="shared" si="31"/>
        <v>0</v>
      </c>
      <c r="AU85" s="48">
        <f t="shared" si="31"/>
        <v>0</v>
      </c>
      <c r="AV85" s="48">
        <f t="shared" si="32"/>
        <v>0</v>
      </c>
      <c r="AW85" s="48">
        <f t="shared" si="32"/>
        <v>0</v>
      </c>
      <c r="AX85" s="48">
        <f t="shared" si="32"/>
        <v>0</v>
      </c>
      <c r="AY85" s="48">
        <f t="shared" si="32"/>
        <v>0</v>
      </c>
      <c r="AZ85" s="48">
        <f t="shared" si="32"/>
        <v>0</v>
      </c>
      <c r="BA85" s="49">
        <f t="shared" si="32"/>
        <v>0</v>
      </c>
    </row>
    <row r="86" spans="1:53" ht="15" outlineLevel="1" thickBot="1" x14ac:dyDescent="0.2">
      <c r="A86" s="9"/>
      <c r="B86" s="9"/>
      <c r="C86" s="9"/>
      <c r="D86" s="50"/>
      <c r="E86" s="37" t="s">
        <v>49</v>
      </c>
      <c r="F86" s="51"/>
      <c r="G86" s="51"/>
      <c r="H86" s="51"/>
      <c r="I86" s="45"/>
      <c r="J86" s="45"/>
      <c r="K86" s="45"/>
      <c r="L86" s="52">
        <f t="shared" si="28"/>
        <v>6.5500000000000003E-2</v>
      </c>
      <c r="M86" s="53">
        <f t="shared" si="28"/>
        <v>9.1000000000000025E-2</v>
      </c>
      <c r="N86" s="53">
        <f t="shared" si="27"/>
        <v>9.1000000000000025E-2</v>
      </c>
      <c r="O86" s="53" t="str">
        <f t="shared" si="27"/>
        <v/>
      </c>
      <c r="Q86" s="54"/>
      <c r="R86" s="54">
        <f t="shared" ref="R86:U86" si="33">SUM(R25:R85)</f>
        <v>9.5000000000000015E-3</v>
      </c>
      <c r="S86" s="54">
        <f t="shared" si="33"/>
        <v>9.5000000000000015E-3</v>
      </c>
      <c r="T86" s="54">
        <f t="shared" si="33"/>
        <v>9.5000000000000015E-3</v>
      </c>
      <c r="U86" s="54">
        <f t="shared" si="33"/>
        <v>1.6E-2</v>
      </c>
      <c r="V86" s="54">
        <f t="shared" ref="V86:BA86" si="34">SUM(V25:V85)</f>
        <v>1.9000000000000003E-2</v>
      </c>
      <c r="W86" s="54">
        <f t="shared" si="34"/>
        <v>3.4000000000000002E-2</v>
      </c>
      <c r="X86" s="54">
        <f t="shared" si="34"/>
        <v>0.05</v>
      </c>
      <c r="Y86" s="54">
        <f t="shared" si="34"/>
        <v>5.9500000000000004E-2</v>
      </c>
      <c r="Z86" s="54">
        <f t="shared" si="34"/>
        <v>6.25E-2</v>
      </c>
      <c r="AA86" s="54">
        <f t="shared" si="34"/>
        <v>6.25E-2</v>
      </c>
      <c r="AB86" s="54">
        <f t="shared" si="34"/>
        <v>6.5000000000000002E-2</v>
      </c>
      <c r="AC86" s="69">
        <f t="shared" si="34"/>
        <v>6.5500000000000003E-2</v>
      </c>
      <c r="AD86" s="54">
        <f t="shared" si="34"/>
        <v>7.1000000000000008E-2</v>
      </c>
      <c r="AE86" s="54">
        <f t="shared" si="34"/>
        <v>7.2500000000000009E-2</v>
      </c>
      <c r="AF86" s="54">
        <f t="shared" si="34"/>
        <v>7.400000000000001E-2</v>
      </c>
      <c r="AG86" s="54">
        <f t="shared" si="34"/>
        <v>8.1000000000000016E-2</v>
      </c>
      <c r="AH86" s="54">
        <f t="shared" si="34"/>
        <v>8.2500000000000018E-2</v>
      </c>
      <c r="AI86" s="54">
        <f t="shared" si="34"/>
        <v>8.4000000000000019E-2</v>
      </c>
      <c r="AJ86" s="55">
        <f t="shared" si="34"/>
        <v>8.450000000000002E-2</v>
      </c>
      <c r="AK86" s="55">
        <f t="shared" si="34"/>
        <v>8.450000000000002E-2</v>
      </c>
      <c r="AL86" s="55">
        <f t="shared" si="34"/>
        <v>8.6500000000000021E-2</v>
      </c>
      <c r="AM86" s="55">
        <f t="shared" si="34"/>
        <v>8.8000000000000023E-2</v>
      </c>
      <c r="AN86" s="55">
        <f t="shared" si="34"/>
        <v>8.9500000000000024E-2</v>
      </c>
      <c r="AO86" s="56">
        <f t="shared" si="34"/>
        <v>9.1000000000000025E-2</v>
      </c>
      <c r="AP86" s="55">
        <f t="shared" si="34"/>
        <v>9.1000000000000025E-2</v>
      </c>
      <c r="AQ86" s="55">
        <f t="shared" si="34"/>
        <v>9.1000000000000025E-2</v>
      </c>
      <c r="AR86" s="55">
        <f t="shared" si="34"/>
        <v>9.1000000000000025E-2</v>
      </c>
      <c r="AS86" s="55">
        <f t="shared" si="34"/>
        <v>9.1000000000000025E-2</v>
      </c>
      <c r="AT86" s="55">
        <f t="shared" si="34"/>
        <v>9.1000000000000025E-2</v>
      </c>
      <c r="AU86" s="55">
        <f t="shared" si="34"/>
        <v>9.1000000000000025E-2</v>
      </c>
      <c r="AV86" s="55">
        <f t="shared" si="34"/>
        <v>9.1000000000000025E-2</v>
      </c>
      <c r="AW86" s="55">
        <f t="shared" si="34"/>
        <v>9.1000000000000025E-2</v>
      </c>
      <c r="AX86" s="55">
        <f t="shared" si="34"/>
        <v>9.1000000000000025E-2</v>
      </c>
      <c r="AY86" s="55">
        <f t="shared" si="34"/>
        <v>9.1000000000000025E-2</v>
      </c>
      <c r="AZ86" s="55">
        <f t="shared" si="34"/>
        <v>9.1000000000000025E-2</v>
      </c>
      <c r="BA86" s="56">
        <f t="shared" si="34"/>
        <v>9.1000000000000025E-2</v>
      </c>
    </row>
    <row r="87" spans="1:53" s="24" customFormat="1" ht="15" outlineLevel="1" thickTop="1" x14ac:dyDescent="0.15">
      <c r="A87" s="20"/>
      <c r="B87" s="20"/>
      <c r="C87" s="20"/>
      <c r="D87" s="57"/>
      <c r="F87" s="38"/>
      <c r="G87" s="38"/>
      <c r="H87" s="38"/>
      <c r="I87" s="38"/>
      <c r="J87" s="38"/>
      <c r="K87" s="38"/>
      <c r="L87" s="58"/>
      <c r="M87" s="58"/>
      <c r="N87" s="58"/>
      <c r="O87" s="58"/>
      <c r="Q87" s="59"/>
      <c r="R87" s="59"/>
      <c r="S87" s="59"/>
      <c r="T87" s="59"/>
      <c r="U87" s="59"/>
      <c r="V87" s="59"/>
      <c r="W87" s="59"/>
      <c r="X87" s="59"/>
      <c r="Y87" s="59"/>
      <c r="Z87" s="59"/>
      <c r="AA87" s="59"/>
      <c r="AB87" s="59"/>
      <c r="AC87" s="60"/>
      <c r="AD87" s="59"/>
      <c r="AE87" s="59"/>
      <c r="AF87" s="59"/>
      <c r="AG87" s="59"/>
      <c r="AH87" s="59"/>
      <c r="AI87" s="59"/>
      <c r="AJ87" s="61"/>
      <c r="AK87" s="61"/>
      <c r="AL87" s="61"/>
      <c r="AM87" s="61"/>
      <c r="AN87" s="61"/>
      <c r="AO87" s="62"/>
      <c r="AP87" s="61"/>
      <c r="AQ87" s="61"/>
      <c r="AR87" s="61"/>
      <c r="AS87" s="61"/>
      <c r="AT87" s="61"/>
      <c r="AU87" s="61"/>
      <c r="AV87" s="61"/>
      <c r="AW87" s="61"/>
      <c r="AX87" s="61"/>
      <c r="AY87" s="61"/>
      <c r="AZ87" s="61"/>
      <c r="BA87" s="62"/>
    </row>
  </sheetData>
  <mergeCells count="2">
    <mergeCell ref="M6:O6"/>
    <mergeCell ref="M9:O9"/>
  </mergeCells>
  <phoneticPr fontId="17" type="noConversion"/>
  <dataValidations count="2">
    <dataValidation type="list" allowBlank="1" showInputMessage="1" showErrorMessage="1" sqref="H25:H85" xr:uid="{EEFC3149-C89F-40C1-B2A0-3F306AFBD3F2}">
      <formula1>$E$8:$E$16</formula1>
    </dataValidation>
    <dataValidation type="list" allowBlank="1" showInputMessage="1" showErrorMessage="1" sqref="J25:J85" xr:uid="{091151A6-6B3D-574C-B4E6-1786156BCB6E}">
      <formula1>$C$7:$C$8</formula1>
    </dataValidation>
  </dataValidations>
  <pageMargins left="0.75" right="0.75" top="1" bottom="1" header="0.5" footer="0.5"/>
  <pageSetup orientation="portrait" horizontalDpi="4294967292" verticalDpi="4294967292"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Output</vt:lpstr>
      <vt:lpstr>Fund Raising Inputs</vt:lpstr>
      <vt:lpstr>Hiring Inputs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dc:creator>
  <cp:lastModifiedBy>Healy Jones</cp:lastModifiedBy>
  <dcterms:created xsi:type="dcterms:W3CDTF">2021-04-27T04:32:52Z</dcterms:created>
  <dcterms:modified xsi:type="dcterms:W3CDTF">2022-09-08T22:29:20Z</dcterms:modified>
</cp:coreProperties>
</file>