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healyjones/Downloads/"/>
    </mc:Choice>
  </mc:AlternateContent>
  <xr:revisionPtr revIDLastSave="0" documentId="13_ncr:1_{A9CD9CC0-0524-FF46-881A-57652C5DABC1}" xr6:coauthVersionLast="37" xr6:coauthVersionMax="37" xr10:uidLastSave="{00000000-0000-0000-0000-000000000000}"/>
  <bookViews>
    <workbookView xWindow="0" yWindow="460" windowWidth="15860" windowHeight="12440" activeTab="1" xr2:uid="{15109115-747C-47E1-878A-9189E424EA89}"/>
  </bookViews>
  <sheets>
    <sheet name="Instructions" sheetId="1" r:id="rId1"/>
    <sheet name="Calculation" sheetId="2" r:id="rId2"/>
    <sheet name="Balance Sheet" sheetId="3"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2" l="1"/>
  <c r="AS9" i="2" l="1"/>
  <c r="AO9" i="2"/>
  <c r="AK9" i="2"/>
  <c r="AG9" i="2"/>
  <c r="AC9" i="2"/>
  <c r="Y9" i="2"/>
  <c r="U9" i="2"/>
  <c r="Q9" i="2"/>
  <c r="M9" i="2"/>
  <c r="B88" i="2" l="1"/>
  <c r="B89" i="2"/>
  <c r="B90" i="2"/>
  <c r="B91" i="2"/>
  <c r="B92" i="2"/>
  <c r="B93" i="2"/>
  <c r="B94" i="2"/>
  <c r="B95" i="2"/>
  <c r="B96" i="2"/>
  <c r="B97" i="2"/>
  <c r="B98" i="2"/>
  <c r="B99" i="2"/>
  <c r="B100" i="2"/>
  <c r="B101" i="2"/>
  <c r="B102" i="2"/>
  <c r="B103" i="2"/>
  <c r="B104" i="2"/>
  <c r="B105" i="2"/>
  <c r="B106" i="2"/>
  <c r="B107" i="2"/>
  <c r="B108" i="2"/>
  <c r="B109" i="2"/>
  <c r="B110" i="2"/>
  <c r="B111" i="2"/>
  <c r="B112" i="2"/>
  <c r="B113" i="2"/>
  <c r="B114" i="2"/>
  <c r="AN7" i="3" l="1"/>
  <c r="AJ7" i="3"/>
  <c r="AF7" i="3"/>
  <c r="AB7" i="3"/>
  <c r="X7" i="3"/>
  <c r="T7" i="3"/>
  <c r="P7" i="3"/>
  <c r="L7" i="3"/>
  <c r="H7" i="3"/>
  <c r="D7" i="3" l="1"/>
  <c r="E3" i="3"/>
  <c r="A16" i="2"/>
  <c r="B9" i="3" s="1"/>
  <c r="I9" i="2"/>
  <c r="D9" i="3" l="1"/>
  <c r="AJ9" i="3"/>
  <c r="AF9" i="3"/>
  <c r="AB9" i="3"/>
  <c r="L9" i="3"/>
  <c r="AN9" i="3"/>
  <c r="X9" i="3"/>
  <c r="T9" i="3"/>
  <c r="H9" i="3"/>
  <c r="P9" i="3"/>
  <c r="D28" i="2" l="1"/>
  <c r="D40" i="2" s="1"/>
  <c r="D52" i="2" s="1"/>
  <c r="D64" i="2" s="1"/>
  <c r="D76" i="2" s="1"/>
  <c r="D88" i="2" s="1"/>
  <c r="D100" i="2" s="1"/>
  <c r="D112" i="2" s="1"/>
  <c r="D17" i="2"/>
  <c r="D18" i="2" s="1"/>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18" i="2"/>
  <c r="B17" i="2"/>
  <c r="B16" i="2"/>
  <c r="D29" i="2" l="1"/>
  <c r="D41" i="2" s="1"/>
  <c r="D53" i="2" s="1"/>
  <c r="D65" i="2" s="1"/>
  <c r="D77" i="2" s="1"/>
  <c r="D89" i="2" s="1"/>
  <c r="D101" i="2" s="1"/>
  <c r="D113" i="2" s="1"/>
  <c r="D19" i="2"/>
  <c r="D30" i="2"/>
  <c r="D42" i="2" s="1"/>
  <c r="D54" i="2" s="1"/>
  <c r="D66" i="2" s="1"/>
  <c r="D78" i="2" s="1"/>
  <c r="D90" i="2" s="1"/>
  <c r="D102" i="2" s="1"/>
  <c r="D114" i="2" s="1"/>
  <c r="D20" i="2" l="1"/>
  <c r="D31" i="2"/>
  <c r="D43" i="2" s="1"/>
  <c r="D55" i="2" s="1"/>
  <c r="D67" i="2" s="1"/>
  <c r="D79" i="2" s="1"/>
  <c r="D91" i="2" s="1"/>
  <c r="D103" i="2" s="1"/>
  <c r="D21" i="2" l="1"/>
  <c r="D32" i="2"/>
  <c r="D44" i="2" s="1"/>
  <c r="D56" i="2" s="1"/>
  <c r="D68" i="2" s="1"/>
  <c r="D80" i="2" s="1"/>
  <c r="D92" i="2" s="1"/>
  <c r="D104" i="2" s="1"/>
  <c r="D22" i="2" l="1"/>
  <c r="D33" i="2"/>
  <c r="D45" i="2" s="1"/>
  <c r="D57" i="2" s="1"/>
  <c r="D69" i="2" s="1"/>
  <c r="D81" i="2" s="1"/>
  <c r="D93" i="2" s="1"/>
  <c r="D105" i="2" s="1"/>
  <c r="D23" i="2" l="1"/>
  <c r="D34" i="2"/>
  <c r="D46" i="2" s="1"/>
  <c r="D58" i="2" s="1"/>
  <c r="D70" i="2" s="1"/>
  <c r="D82" i="2" s="1"/>
  <c r="D94" i="2" s="1"/>
  <c r="D106" i="2" s="1"/>
  <c r="D24" i="2" l="1"/>
  <c r="D35" i="2"/>
  <c r="D47" i="2" s="1"/>
  <c r="D59" i="2" s="1"/>
  <c r="D71" i="2" s="1"/>
  <c r="D83" i="2" s="1"/>
  <c r="D95" i="2" s="1"/>
  <c r="D107" i="2" s="1"/>
  <c r="D25" i="2" l="1"/>
  <c r="D36" i="2"/>
  <c r="D48" i="2" s="1"/>
  <c r="D60" i="2" s="1"/>
  <c r="D72" i="2" s="1"/>
  <c r="D84" i="2" s="1"/>
  <c r="D96" i="2" s="1"/>
  <c r="D108" i="2" s="1"/>
  <c r="D26" i="2" l="1"/>
  <c r="D37" i="2"/>
  <c r="D49" i="2" s="1"/>
  <c r="D61" i="2" s="1"/>
  <c r="D73" i="2" s="1"/>
  <c r="D85" i="2" s="1"/>
  <c r="D97" i="2" s="1"/>
  <c r="D109" i="2" s="1"/>
  <c r="D27" i="2" l="1"/>
  <c r="D39" i="2" s="1"/>
  <c r="D51" i="2" s="1"/>
  <c r="D63" i="2" s="1"/>
  <c r="D75" i="2" s="1"/>
  <c r="D87" i="2" s="1"/>
  <c r="D99" i="2" s="1"/>
  <c r="D111" i="2" s="1"/>
  <c r="D38" i="2"/>
  <c r="D50" i="2" s="1"/>
  <c r="D62" i="2" s="1"/>
  <c r="D74" i="2" s="1"/>
  <c r="D86" i="2" s="1"/>
  <c r="D98" i="2" s="1"/>
  <c r="D110" i="2" s="1"/>
  <c r="A17" i="2"/>
  <c r="B10" i="3" s="1"/>
  <c r="D10" i="3" l="1"/>
  <c r="AF10" i="3"/>
  <c r="AB10" i="3"/>
  <c r="AN10" i="3"/>
  <c r="AJ10" i="3"/>
  <c r="X10" i="3"/>
  <c r="T10" i="3"/>
  <c r="P10" i="3"/>
  <c r="L10" i="3"/>
  <c r="H10" i="3"/>
  <c r="A18" i="2"/>
  <c r="B11" i="3" s="1"/>
  <c r="D11" i="3" l="1"/>
  <c r="AB11" i="3"/>
  <c r="AN11" i="3"/>
  <c r="AJ11" i="3"/>
  <c r="T11" i="3"/>
  <c r="P11" i="3"/>
  <c r="L11" i="3"/>
  <c r="X11" i="3"/>
  <c r="H11" i="3"/>
  <c r="AF11" i="3"/>
  <c r="A19" i="2"/>
  <c r="B12" i="3" s="1"/>
  <c r="D12" i="3" l="1"/>
  <c r="AN12" i="3"/>
  <c r="AJ12" i="3"/>
  <c r="AF12" i="3"/>
  <c r="P12" i="3"/>
  <c r="L12" i="3"/>
  <c r="AB12" i="3"/>
  <c r="X12" i="3"/>
  <c r="T12" i="3"/>
  <c r="H12" i="3"/>
  <c r="A20" i="2"/>
  <c r="B13" i="3" s="1"/>
  <c r="D13" i="3" l="1"/>
  <c r="AJ13" i="3"/>
  <c r="AF13" i="3"/>
  <c r="AB13" i="3"/>
  <c r="AN13" i="3"/>
  <c r="L13" i="3"/>
  <c r="X13" i="3"/>
  <c r="T13" i="3"/>
  <c r="H13" i="3"/>
  <c r="P13" i="3"/>
  <c r="A21" i="2"/>
  <c r="A22" i="2" l="1"/>
  <c r="B14" i="3"/>
  <c r="D14" i="3" l="1"/>
  <c r="AF14" i="3"/>
  <c r="AB14" i="3"/>
  <c r="AN14" i="3"/>
  <c r="X14" i="3"/>
  <c r="T14" i="3"/>
  <c r="P14" i="3"/>
  <c r="AJ14" i="3"/>
  <c r="L14" i="3"/>
  <c r="H14" i="3"/>
  <c r="A23" i="2"/>
  <c r="B15" i="3"/>
  <c r="D15" i="3" l="1"/>
  <c r="AB15" i="3"/>
  <c r="AN15" i="3"/>
  <c r="AJ15" i="3"/>
  <c r="T15" i="3"/>
  <c r="P15" i="3"/>
  <c r="AF15" i="3"/>
  <c r="L15" i="3"/>
  <c r="X15" i="3"/>
  <c r="H15" i="3"/>
  <c r="A24" i="2"/>
  <c r="B16" i="3"/>
  <c r="D16" i="3" l="1"/>
  <c r="AN16" i="3"/>
  <c r="AJ16" i="3"/>
  <c r="AF16" i="3"/>
  <c r="P16" i="3"/>
  <c r="AB16" i="3"/>
  <c r="L16" i="3"/>
  <c r="X16" i="3"/>
  <c r="H16" i="3"/>
  <c r="T16" i="3"/>
  <c r="A25" i="2"/>
  <c r="B17" i="3"/>
  <c r="D17" i="3" l="1"/>
  <c r="AJ17" i="3"/>
  <c r="AF17" i="3"/>
  <c r="AB17" i="3"/>
  <c r="L17" i="3"/>
  <c r="X17" i="3"/>
  <c r="T17" i="3"/>
  <c r="H17" i="3"/>
  <c r="P17" i="3"/>
  <c r="AN17" i="3"/>
  <c r="A26" i="2"/>
  <c r="B18" i="3"/>
  <c r="D18" i="3" l="1"/>
  <c r="AF18" i="3"/>
  <c r="AB18" i="3"/>
  <c r="AN18" i="3"/>
  <c r="X18" i="3"/>
  <c r="T18" i="3"/>
  <c r="AJ18" i="3"/>
  <c r="P18" i="3"/>
  <c r="L18" i="3"/>
  <c r="H18" i="3"/>
  <c r="A27" i="2"/>
  <c r="B19" i="3"/>
  <c r="D19" i="3" l="1"/>
  <c r="AB19" i="3"/>
  <c r="AN19" i="3"/>
  <c r="AJ19" i="3"/>
  <c r="T19" i="3"/>
  <c r="AF19" i="3"/>
  <c r="P19" i="3"/>
  <c r="L19" i="3"/>
  <c r="H19" i="3"/>
  <c r="X19" i="3"/>
  <c r="A28" i="2"/>
  <c r="B20" i="3"/>
  <c r="D20" i="3" l="1"/>
  <c r="AN20" i="3"/>
  <c r="AJ20" i="3"/>
  <c r="AF20" i="3"/>
  <c r="AB20" i="3"/>
  <c r="P20" i="3"/>
  <c r="L20" i="3"/>
  <c r="X20" i="3"/>
  <c r="H20" i="3"/>
  <c r="T20" i="3"/>
  <c r="A29" i="2"/>
  <c r="B21" i="3"/>
  <c r="AF8" i="2"/>
  <c r="H8" i="2"/>
  <c r="D21" i="3" l="1"/>
  <c r="AJ21" i="3"/>
  <c r="AF21" i="3"/>
  <c r="AB21" i="3"/>
  <c r="L21" i="3"/>
  <c r="X21" i="3"/>
  <c r="AN21" i="3"/>
  <c r="T21" i="3"/>
  <c r="P21" i="3"/>
  <c r="H21" i="3"/>
  <c r="A30" i="2"/>
  <c r="B22" i="3"/>
  <c r="D22" i="3" l="1"/>
  <c r="AF22" i="3"/>
  <c r="AB22" i="3"/>
  <c r="AN22" i="3"/>
  <c r="X22" i="3"/>
  <c r="AJ22" i="3"/>
  <c r="T22" i="3"/>
  <c r="P22" i="3"/>
  <c r="L22" i="3"/>
  <c r="H22" i="3"/>
  <c r="A31" i="2"/>
  <c r="B23" i="3"/>
  <c r="D23" i="3" l="1"/>
  <c r="AB23" i="3"/>
  <c r="AN23" i="3"/>
  <c r="AJ23" i="3"/>
  <c r="AF23" i="3"/>
  <c r="T23" i="3"/>
  <c r="P23" i="3"/>
  <c r="L23" i="3"/>
  <c r="X23" i="3"/>
  <c r="H23" i="3"/>
  <c r="A32" i="2"/>
  <c r="B24" i="3"/>
  <c r="D24" i="3" l="1"/>
  <c r="AN24" i="3"/>
  <c r="AJ24" i="3"/>
  <c r="AF24" i="3"/>
  <c r="P24" i="3"/>
  <c r="L24" i="3"/>
  <c r="X24" i="3"/>
  <c r="AB24" i="3"/>
  <c r="H24" i="3"/>
  <c r="T24" i="3"/>
  <c r="A33" i="2"/>
  <c r="B25" i="3"/>
  <c r="D25" i="3" l="1"/>
  <c r="AJ25" i="3"/>
  <c r="AF25" i="3"/>
  <c r="AB25" i="3"/>
  <c r="L25" i="3"/>
  <c r="AN25" i="3"/>
  <c r="X25" i="3"/>
  <c r="T25" i="3"/>
  <c r="H25" i="3"/>
  <c r="P25" i="3"/>
  <c r="A34" i="2"/>
  <c r="B26" i="3"/>
  <c r="D26" i="3" l="1"/>
  <c r="AF26" i="3"/>
  <c r="AB26" i="3"/>
  <c r="AN26" i="3"/>
  <c r="AJ26" i="3"/>
  <c r="X26" i="3"/>
  <c r="T26" i="3"/>
  <c r="P26" i="3"/>
  <c r="H26" i="3"/>
  <c r="L26" i="3"/>
  <c r="A35" i="2"/>
  <c r="B27" i="3"/>
  <c r="D27" i="3" l="1"/>
  <c r="AB27" i="3"/>
  <c r="AN27" i="3"/>
  <c r="AJ27" i="3"/>
  <c r="T27" i="3"/>
  <c r="P27" i="3"/>
  <c r="L27" i="3"/>
  <c r="X27" i="3"/>
  <c r="AF27" i="3"/>
  <c r="H27" i="3"/>
  <c r="A36" i="2"/>
  <c r="B28" i="3"/>
  <c r="D28" i="3" l="1"/>
  <c r="AN28" i="3"/>
  <c r="AJ28" i="3"/>
  <c r="AF28" i="3"/>
  <c r="P28" i="3"/>
  <c r="L28" i="3"/>
  <c r="AB28" i="3"/>
  <c r="X28" i="3"/>
  <c r="T28" i="3"/>
  <c r="H28" i="3"/>
  <c r="A37" i="2"/>
  <c r="B29" i="3"/>
  <c r="D29" i="3" l="1"/>
  <c r="AJ29" i="3"/>
  <c r="AF29" i="3"/>
  <c r="AB29" i="3"/>
  <c r="AN29" i="3"/>
  <c r="L29" i="3"/>
  <c r="X29" i="3"/>
  <c r="T29" i="3"/>
  <c r="H29" i="3"/>
  <c r="P29" i="3"/>
  <c r="A38" i="2"/>
  <c r="B30" i="3"/>
  <c r="D30" i="3" l="1"/>
  <c r="AF30" i="3"/>
  <c r="AB30" i="3"/>
  <c r="AN30" i="3"/>
  <c r="X30" i="3"/>
  <c r="T30" i="3"/>
  <c r="P30" i="3"/>
  <c r="AJ30" i="3"/>
  <c r="L30" i="3"/>
  <c r="H30" i="3"/>
  <c r="A39" i="2"/>
  <c r="B31" i="3"/>
  <c r="D31" i="3" l="1"/>
  <c r="AB31" i="3"/>
  <c r="AN31" i="3"/>
  <c r="AJ31" i="3"/>
  <c r="X31" i="3"/>
  <c r="T31" i="3"/>
  <c r="P31" i="3"/>
  <c r="AF31" i="3"/>
  <c r="L31" i="3"/>
  <c r="H31" i="3"/>
  <c r="A40" i="2"/>
  <c r="B32" i="3"/>
  <c r="D32" i="3" l="1"/>
  <c r="AN32" i="3"/>
  <c r="X32" i="3"/>
  <c r="AJ32" i="3"/>
  <c r="AF32" i="3"/>
  <c r="P32" i="3"/>
  <c r="AB32" i="3"/>
  <c r="L32" i="3"/>
  <c r="H32" i="3"/>
  <c r="T32" i="3"/>
  <c r="A41" i="2"/>
  <c r="B33" i="3"/>
  <c r="D33" i="3" l="1"/>
  <c r="AJ33" i="3"/>
  <c r="AF33" i="3"/>
  <c r="AB33" i="3"/>
  <c r="L33" i="3"/>
  <c r="T33" i="3"/>
  <c r="X33" i="3"/>
  <c r="H33" i="3"/>
  <c r="P33" i="3"/>
  <c r="AN33" i="3"/>
  <c r="A42" i="2"/>
  <c r="B34" i="3"/>
  <c r="D34" i="3" l="1"/>
  <c r="AF34" i="3"/>
  <c r="AB34" i="3"/>
  <c r="AN34" i="3"/>
  <c r="X34" i="3"/>
  <c r="T34" i="3"/>
  <c r="AJ34" i="3"/>
  <c r="P34" i="3"/>
  <c r="L34" i="3"/>
  <c r="H34" i="3"/>
  <c r="A43" i="2"/>
  <c r="B35" i="3"/>
  <c r="D35" i="3" l="1"/>
  <c r="AB35" i="3"/>
  <c r="AN35" i="3"/>
  <c r="X35" i="3"/>
  <c r="AJ35" i="3"/>
  <c r="T35" i="3"/>
  <c r="AF35" i="3"/>
  <c r="P35" i="3"/>
  <c r="L35" i="3"/>
  <c r="H35" i="3"/>
  <c r="A44" i="2"/>
  <c r="B36" i="3"/>
  <c r="D36" i="3" l="1"/>
  <c r="AN36" i="3"/>
  <c r="X36" i="3"/>
  <c r="AJ36" i="3"/>
  <c r="AF36" i="3"/>
  <c r="AB36" i="3"/>
  <c r="P36" i="3"/>
  <c r="L36" i="3"/>
  <c r="H36" i="3"/>
  <c r="T36" i="3"/>
  <c r="A45" i="2"/>
  <c r="B37" i="3"/>
  <c r="D37" i="3" l="1"/>
  <c r="AJ37" i="3"/>
  <c r="AF37" i="3"/>
  <c r="AB37" i="3"/>
  <c r="L37" i="3"/>
  <c r="AN37" i="3"/>
  <c r="X37" i="3"/>
  <c r="T37" i="3"/>
  <c r="P37" i="3"/>
  <c r="H37" i="3"/>
  <c r="A46" i="2"/>
  <c r="B38" i="3"/>
  <c r="D38" i="3" l="1"/>
  <c r="AF38" i="3"/>
  <c r="AB38" i="3"/>
  <c r="AN38" i="3"/>
  <c r="X38" i="3"/>
  <c r="AJ38" i="3"/>
  <c r="T38" i="3"/>
  <c r="P38" i="3"/>
  <c r="L38" i="3"/>
  <c r="H38" i="3"/>
  <c r="A47" i="2"/>
  <c r="B39" i="3"/>
  <c r="D39" i="3" l="1"/>
  <c r="AB39" i="3"/>
  <c r="AN39" i="3"/>
  <c r="X39" i="3"/>
  <c r="AJ39" i="3"/>
  <c r="AF39" i="3"/>
  <c r="T39" i="3"/>
  <c r="P39" i="3"/>
  <c r="L39" i="3"/>
  <c r="H39" i="3"/>
  <c r="A48" i="2"/>
  <c r="B40" i="3"/>
  <c r="D40" i="3" l="1"/>
  <c r="AN40" i="3"/>
  <c r="X40" i="3"/>
  <c r="AJ40" i="3"/>
  <c r="AF40" i="3"/>
  <c r="P40" i="3"/>
  <c r="L40" i="3"/>
  <c r="H40" i="3"/>
  <c r="T40" i="3"/>
  <c r="AB40" i="3"/>
  <c r="A49" i="2"/>
  <c r="B41" i="3"/>
  <c r="D41" i="3" l="1"/>
  <c r="AJ41" i="3"/>
  <c r="AF41" i="3"/>
  <c r="AB41" i="3"/>
  <c r="L41" i="3"/>
  <c r="AN41" i="3"/>
  <c r="X41" i="3"/>
  <c r="T41" i="3"/>
  <c r="H41" i="3"/>
  <c r="P41" i="3"/>
  <c r="A50" i="2"/>
  <c r="B42" i="3"/>
  <c r="D42" i="3" l="1"/>
  <c r="AF42" i="3"/>
  <c r="AB42" i="3"/>
  <c r="AN42" i="3"/>
  <c r="X42" i="3"/>
  <c r="AJ42" i="3"/>
  <c r="T42" i="3"/>
  <c r="P42" i="3"/>
  <c r="H42" i="3"/>
  <c r="L42" i="3"/>
  <c r="A51" i="2"/>
  <c r="B43" i="3"/>
  <c r="D43" i="3" l="1"/>
  <c r="AB43" i="3"/>
  <c r="AN43" i="3"/>
  <c r="X43" i="3"/>
  <c r="AJ43" i="3"/>
  <c r="T43" i="3"/>
  <c r="P43" i="3"/>
  <c r="L43" i="3"/>
  <c r="AF43" i="3"/>
  <c r="H43" i="3"/>
  <c r="A52" i="2"/>
  <c r="B44" i="3"/>
  <c r="D44" i="3" l="1"/>
  <c r="AN44" i="3"/>
  <c r="X44" i="3"/>
  <c r="AJ44" i="3"/>
  <c r="AF44" i="3"/>
  <c r="P44" i="3"/>
  <c r="L44" i="3"/>
  <c r="AB44" i="3"/>
  <c r="T44" i="3"/>
  <c r="H44" i="3"/>
  <c r="A53" i="2"/>
  <c r="B45" i="3"/>
  <c r="D45" i="3" l="1"/>
  <c r="AJ45" i="3"/>
  <c r="AF45" i="3"/>
  <c r="AB45" i="3"/>
  <c r="AN45" i="3"/>
  <c r="X45" i="3"/>
  <c r="L45" i="3"/>
  <c r="T45" i="3"/>
  <c r="H45" i="3"/>
  <c r="P45" i="3"/>
  <c r="A54" i="2"/>
  <c r="B46" i="3"/>
  <c r="D46" i="3" l="1"/>
  <c r="AF46" i="3"/>
  <c r="AB46" i="3"/>
  <c r="AN46" i="3"/>
  <c r="X46" i="3"/>
  <c r="T46" i="3"/>
  <c r="P46" i="3"/>
  <c r="L46" i="3"/>
  <c r="H46" i="3"/>
  <c r="AJ46" i="3"/>
  <c r="A55" i="2"/>
  <c r="B47" i="3"/>
  <c r="D47" i="3" l="1"/>
  <c r="AB47" i="3"/>
  <c r="AN47" i="3"/>
  <c r="X47" i="3"/>
  <c r="AJ47" i="3"/>
  <c r="T47" i="3"/>
  <c r="P47" i="3"/>
  <c r="AF47" i="3"/>
  <c r="L47" i="3"/>
  <c r="H47" i="3"/>
  <c r="A56" i="2"/>
  <c r="B48" i="3"/>
  <c r="D48" i="3" l="1"/>
  <c r="AN48" i="3"/>
  <c r="X48" i="3"/>
  <c r="AJ48" i="3"/>
  <c r="AF48" i="3"/>
  <c r="P48" i="3"/>
  <c r="AB48" i="3"/>
  <c r="L48" i="3"/>
  <c r="H48" i="3"/>
  <c r="T48" i="3"/>
  <c r="A57" i="2"/>
  <c r="B49" i="3"/>
  <c r="D49" i="3" l="1"/>
  <c r="AJ49" i="3"/>
  <c r="AF49" i="3"/>
  <c r="AB49" i="3"/>
  <c r="L49" i="3"/>
  <c r="T49" i="3"/>
  <c r="H49" i="3"/>
  <c r="AN49" i="3"/>
  <c r="P49" i="3"/>
  <c r="X49" i="3"/>
  <c r="A58" i="2"/>
  <c r="B50" i="3"/>
  <c r="D50" i="3" l="1"/>
  <c r="AF50" i="3"/>
  <c r="AB50" i="3"/>
  <c r="AN50" i="3"/>
  <c r="X50" i="3"/>
  <c r="T50" i="3"/>
  <c r="AJ50" i="3"/>
  <c r="P50" i="3"/>
  <c r="L50" i="3"/>
  <c r="H50" i="3"/>
  <c r="A59" i="2"/>
  <c r="B51" i="3"/>
  <c r="D51" i="3" l="1"/>
  <c r="AB51" i="3"/>
  <c r="AN51" i="3"/>
  <c r="X51" i="3"/>
  <c r="AJ51" i="3"/>
  <c r="T51" i="3"/>
  <c r="AF51" i="3"/>
  <c r="P51" i="3"/>
  <c r="L51" i="3"/>
  <c r="H51" i="3"/>
  <c r="A60" i="2"/>
  <c r="B52" i="3"/>
  <c r="D52" i="3" l="1"/>
  <c r="AN52" i="3"/>
  <c r="X52" i="3"/>
  <c r="AJ52" i="3"/>
  <c r="AF52" i="3"/>
  <c r="AB52" i="3"/>
  <c r="P52" i="3"/>
  <c r="L52" i="3"/>
  <c r="H52" i="3"/>
  <c r="T52" i="3"/>
  <c r="A61" i="2"/>
  <c r="B53" i="3"/>
  <c r="D53" i="3" l="1"/>
  <c r="AJ53" i="3"/>
  <c r="AF53" i="3"/>
  <c r="AB53" i="3"/>
  <c r="L53" i="3"/>
  <c r="AN53" i="3"/>
  <c r="X53" i="3"/>
  <c r="T53" i="3"/>
  <c r="P53" i="3"/>
  <c r="H53" i="3"/>
  <c r="A62" i="2"/>
  <c r="B54" i="3"/>
  <c r="D54" i="3" l="1"/>
  <c r="AF54" i="3"/>
  <c r="AB54" i="3"/>
  <c r="AN54" i="3"/>
  <c r="X54" i="3"/>
  <c r="AJ54" i="3"/>
  <c r="T54" i="3"/>
  <c r="P54" i="3"/>
  <c r="H54" i="3"/>
  <c r="L54" i="3"/>
  <c r="A63" i="2"/>
  <c r="B55" i="3"/>
  <c r="D55" i="3" l="1"/>
  <c r="AB55" i="3"/>
  <c r="AN55" i="3"/>
  <c r="X55" i="3"/>
  <c r="AJ55" i="3"/>
  <c r="AF55" i="3"/>
  <c r="T55" i="3"/>
  <c r="P55" i="3"/>
  <c r="L55" i="3"/>
  <c r="H55" i="3"/>
  <c r="A64" i="2"/>
  <c r="B56" i="3"/>
  <c r="D56" i="3" l="1"/>
  <c r="AN56" i="3"/>
  <c r="X56" i="3"/>
  <c r="AJ56" i="3"/>
  <c r="AF56" i="3"/>
  <c r="P56" i="3"/>
  <c r="L56" i="3"/>
  <c r="T56" i="3"/>
  <c r="H56" i="3"/>
  <c r="AB56" i="3"/>
  <c r="A65" i="2"/>
  <c r="B57" i="3"/>
  <c r="AB8" i="2"/>
  <c r="AB9" i="2"/>
  <c r="H9" i="2"/>
  <c r="T9" i="2"/>
  <c r="AN9" i="2"/>
  <c r="L9" i="2"/>
  <c r="AF9" i="2"/>
  <c r="X9" i="2"/>
  <c r="AR9" i="2"/>
  <c r="P9" i="2"/>
  <c r="AJ9" i="2"/>
  <c r="AB89" i="2" l="1"/>
  <c r="AC89" i="2" s="1"/>
  <c r="AB88" i="2"/>
  <c r="AC88" i="2" s="1"/>
  <c r="AB92" i="2"/>
  <c r="AC92" i="2" s="1"/>
  <c r="AB91" i="2"/>
  <c r="AC91" i="2" s="1"/>
  <c r="AB95" i="2"/>
  <c r="AC95" i="2" s="1"/>
  <c r="AB99" i="2"/>
  <c r="AC99" i="2" s="1"/>
  <c r="AB103" i="2"/>
  <c r="AC103" i="2" s="1"/>
  <c r="AB90" i="2"/>
  <c r="AC90" i="2" s="1"/>
  <c r="AB93" i="2"/>
  <c r="AC93" i="2" s="1"/>
  <c r="AB96" i="2"/>
  <c r="AC96" i="2" s="1"/>
  <c r="AB106" i="2"/>
  <c r="AC106" i="2" s="1"/>
  <c r="AB110" i="2"/>
  <c r="AC110" i="2" s="1"/>
  <c r="AB98" i="2"/>
  <c r="AC98" i="2" s="1"/>
  <c r="AB105" i="2"/>
  <c r="AC105" i="2" s="1"/>
  <c r="AB109" i="2"/>
  <c r="AC109" i="2" s="1"/>
  <c r="AB94" i="2"/>
  <c r="AC94" i="2" s="1"/>
  <c r="AB100" i="2"/>
  <c r="AC100" i="2" s="1"/>
  <c r="AB111" i="2"/>
  <c r="AC111" i="2" s="1"/>
  <c r="AB104" i="2"/>
  <c r="AC104" i="2" s="1"/>
  <c r="AB112" i="2"/>
  <c r="AC112" i="2" s="1"/>
  <c r="AB113" i="2"/>
  <c r="AC113" i="2" s="1"/>
  <c r="AB107" i="2"/>
  <c r="AC107" i="2" s="1"/>
  <c r="AB102" i="2"/>
  <c r="AC102" i="2" s="1"/>
  <c r="AB97" i="2"/>
  <c r="AC97" i="2" s="1"/>
  <c r="AB114" i="2"/>
  <c r="AC114" i="2" s="1"/>
  <c r="AB108" i="2"/>
  <c r="AC108" i="2" s="1"/>
  <c r="AB101" i="2"/>
  <c r="AC101" i="2" s="1"/>
  <c r="AF92" i="2"/>
  <c r="AG92" i="2" s="1"/>
  <c r="AF103" i="2"/>
  <c r="AG103" i="2" s="1"/>
  <c r="AF113" i="2"/>
  <c r="AG113" i="2" s="1"/>
  <c r="AF105" i="2"/>
  <c r="AG105" i="2" s="1"/>
  <c r="AF112" i="2"/>
  <c r="AG112" i="2" s="1"/>
  <c r="AF90" i="2"/>
  <c r="AG90" i="2" s="1"/>
  <c r="AF94" i="2"/>
  <c r="AG94" i="2" s="1"/>
  <c r="AF98" i="2"/>
  <c r="AG98" i="2" s="1"/>
  <c r="AF88" i="2"/>
  <c r="AG88" i="2" s="1"/>
  <c r="AF106" i="2"/>
  <c r="AG106" i="2" s="1"/>
  <c r="AF109" i="2"/>
  <c r="AG109" i="2" s="1"/>
  <c r="AF97" i="2"/>
  <c r="AG97" i="2" s="1"/>
  <c r="AF108" i="2"/>
  <c r="AG108" i="2" s="1"/>
  <c r="AF93" i="2"/>
  <c r="AG93" i="2" s="1"/>
  <c r="AF100" i="2"/>
  <c r="AG100" i="2" s="1"/>
  <c r="AF99" i="2"/>
  <c r="AG99" i="2" s="1"/>
  <c r="AF95" i="2"/>
  <c r="AG95" i="2" s="1"/>
  <c r="AF111" i="2"/>
  <c r="AG111" i="2" s="1"/>
  <c r="AF89" i="2"/>
  <c r="AG89" i="2" s="1"/>
  <c r="AF104" i="2"/>
  <c r="AG104" i="2" s="1"/>
  <c r="AF91" i="2"/>
  <c r="AG91" i="2" s="1"/>
  <c r="AF96" i="2"/>
  <c r="AG96" i="2" s="1"/>
  <c r="AF110" i="2"/>
  <c r="AG110" i="2" s="1"/>
  <c r="AF102" i="2"/>
  <c r="AG102" i="2" s="1"/>
  <c r="AF114" i="2"/>
  <c r="AG114" i="2" s="1"/>
  <c r="AF101" i="2"/>
  <c r="AG101" i="2" s="1"/>
  <c r="AF107" i="2"/>
  <c r="AG107" i="2" s="1"/>
  <c r="AF31" i="2"/>
  <c r="AG31" i="2" s="1"/>
  <c r="AF86" i="2"/>
  <c r="AG86" i="2" s="1"/>
  <c r="AF27" i="2"/>
  <c r="AG27" i="2" s="1"/>
  <c r="AF38" i="2"/>
  <c r="AG38" i="2" s="1"/>
  <c r="AF60" i="2"/>
  <c r="AG60" i="2" s="1"/>
  <c r="AF83" i="2"/>
  <c r="AG83" i="2" s="1"/>
  <c r="AF79" i="2"/>
  <c r="AG79" i="2" s="1"/>
  <c r="AF41" i="2"/>
  <c r="AG41" i="2" s="1"/>
  <c r="AF33" i="2"/>
  <c r="AG33" i="2" s="1"/>
  <c r="AF63" i="2"/>
  <c r="AG63" i="2" s="1"/>
  <c r="AF35" i="2"/>
  <c r="AG35" i="2" s="1"/>
  <c r="AF59" i="2"/>
  <c r="AG59" i="2" s="1"/>
  <c r="AF69" i="2"/>
  <c r="AG69" i="2" s="1"/>
  <c r="AF76" i="2"/>
  <c r="AG76" i="2" s="1"/>
  <c r="AF17" i="2"/>
  <c r="AG17" i="2" s="1"/>
  <c r="AF67" i="2"/>
  <c r="AG67" i="2" s="1"/>
  <c r="AF55" i="2"/>
  <c r="AG55" i="2" s="1"/>
  <c r="AF80" i="2"/>
  <c r="AG80" i="2" s="1"/>
  <c r="AF29" i="2"/>
  <c r="AG29" i="2" s="1"/>
  <c r="AF58" i="2"/>
  <c r="AG58" i="2" s="1"/>
  <c r="AF68" i="2"/>
  <c r="AG68" i="2" s="1"/>
  <c r="AF30" i="2"/>
  <c r="AG30" i="2" s="1"/>
  <c r="AF53" i="2"/>
  <c r="AG53" i="2" s="1"/>
  <c r="AF24" i="2"/>
  <c r="AG24" i="2" s="1"/>
  <c r="AF39" i="2"/>
  <c r="AG39" i="2" s="1"/>
  <c r="AF75" i="2"/>
  <c r="AG75" i="2" s="1"/>
  <c r="AF81" i="2"/>
  <c r="AG81" i="2" s="1"/>
  <c r="AF77" i="2"/>
  <c r="AG77" i="2" s="1"/>
  <c r="AF74" i="2"/>
  <c r="AG74" i="2" s="1"/>
  <c r="AF84" i="2"/>
  <c r="AG84" i="2" s="1"/>
  <c r="AF54" i="2"/>
  <c r="AG54" i="2" s="1"/>
  <c r="AF66" i="2"/>
  <c r="AG66" i="2" s="1"/>
  <c r="AF36" i="2"/>
  <c r="AG36" i="2" s="1"/>
  <c r="AF62" i="2"/>
  <c r="AG62" i="2" s="1"/>
  <c r="AF82" i="2"/>
  <c r="AG82" i="2" s="1"/>
  <c r="AF19" i="2"/>
  <c r="AG19" i="2" s="1"/>
  <c r="AF26" i="2"/>
  <c r="AG26" i="2" s="1"/>
  <c r="AF51" i="2"/>
  <c r="AG51" i="2" s="1"/>
  <c r="AF22" i="2"/>
  <c r="AG22" i="2" s="1"/>
  <c r="AF34" i="2"/>
  <c r="AG34" i="2" s="1"/>
  <c r="AF64" i="2"/>
  <c r="AG64" i="2" s="1"/>
  <c r="AF37" i="2"/>
  <c r="AG37" i="2" s="1"/>
  <c r="AF71" i="2"/>
  <c r="AG71" i="2" s="1"/>
  <c r="AF70" i="2"/>
  <c r="AG70" i="2" s="1"/>
  <c r="AF44" i="2"/>
  <c r="AG44" i="2" s="1"/>
  <c r="AF49" i="2"/>
  <c r="AG49" i="2" s="1"/>
  <c r="AF72" i="2"/>
  <c r="AG72" i="2" s="1"/>
  <c r="AF20" i="2"/>
  <c r="AG20" i="2" s="1"/>
  <c r="AF32" i="2"/>
  <c r="AG32" i="2" s="1"/>
  <c r="AF45" i="2"/>
  <c r="AG45" i="2" s="1"/>
  <c r="AF65" i="2"/>
  <c r="AG65" i="2" s="1"/>
  <c r="AF23" i="2"/>
  <c r="AG23" i="2" s="1"/>
  <c r="AF78" i="2"/>
  <c r="AG78" i="2" s="1"/>
  <c r="AF16" i="2"/>
  <c r="AG16" i="2" s="1"/>
  <c r="AC9" i="3" s="1"/>
  <c r="AF85" i="2"/>
  <c r="AG85" i="2" s="1"/>
  <c r="AF87" i="2"/>
  <c r="AG87" i="2" s="1"/>
  <c r="AF18" i="2"/>
  <c r="AG18" i="2" s="1"/>
  <c r="AF52" i="2"/>
  <c r="AG52" i="2" s="1"/>
  <c r="AF61" i="2"/>
  <c r="AG61" i="2" s="1"/>
  <c r="AF21" i="2"/>
  <c r="AG21" i="2" s="1"/>
  <c r="AF48" i="2"/>
  <c r="AG48" i="2" s="1"/>
  <c r="AF46" i="2"/>
  <c r="AG46" i="2" s="1"/>
  <c r="AF25" i="2"/>
  <c r="AG25" i="2" s="1"/>
  <c r="AF43" i="2"/>
  <c r="AG43" i="2" s="1"/>
  <c r="AF40" i="2"/>
  <c r="AG40" i="2" s="1"/>
  <c r="AF28" i="2"/>
  <c r="AG28" i="2" s="1"/>
  <c r="AF42" i="2"/>
  <c r="AG42" i="2" s="1"/>
  <c r="AF73" i="2"/>
  <c r="AG73" i="2" s="1"/>
  <c r="AF56" i="2"/>
  <c r="AG56" i="2" s="1"/>
  <c r="AF47" i="2"/>
  <c r="AG47" i="2" s="1"/>
  <c r="AF57" i="2"/>
  <c r="AG57" i="2" s="1"/>
  <c r="AF50" i="2"/>
  <c r="AG50" i="2" s="1"/>
  <c r="D57" i="3"/>
  <c r="AJ57" i="3"/>
  <c r="AF57" i="3"/>
  <c r="AB57" i="3"/>
  <c r="L57" i="3"/>
  <c r="AN57" i="3"/>
  <c r="X57" i="3"/>
  <c r="T57" i="3"/>
  <c r="H57" i="3"/>
  <c r="P57" i="3"/>
  <c r="A66" i="2"/>
  <c r="B58" i="3"/>
  <c r="AB84" i="2"/>
  <c r="AC84" i="2" s="1"/>
  <c r="AB52" i="2"/>
  <c r="AC52" i="2" s="1"/>
  <c r="AB47" i="2"/>
  <c r="AC47" i="2" s="1"/>
  <c r="AB28" i="2"/>
  <c r="AC28" i="2" s="1"/>
  <c r="AB55" i="2"/>
  <c r="AC55" i="2" s="1"/>
  <c r="AB76" i="2"/>
  <c r="AC76" i="2" s="1"/>
  <c r="AB40" i="2"/>
  <c r="AC40" i="2" s="1"/>
  <c r="AB51" i="2"/>
  <c r="AC51" i="2" s="1"/>
  <c r="AB19" i="2"/>
  <c r="AC19" i="2" s="1"/>
  <c r="AB31" i="2"/>
  <c r="AC31" i="2" s="1"/>
  <c r="AB70" i="2"/>
  <c r="AC70" i="2" s="1"/>
  <c r="AB50" i="2"/>
  <c r="AC50" i="2" s="1"/>
  <c r="AB22" i="2"/>
  <c r="AC22" i="2" s="1"/>
  <c r="AB57" i="2"/>
  <c r="AC57" i="2" s="1"/>
  <c r="AB34" i="2"/>
  <c r="AC34" i="2" s="1"/>
  <c r="AB37" i="2"/>
  <c r="AC37" i="2" s="1"/>
  <c r="AB29" i="2"/>
  <c r="AC29" i="2" s="1"/>
  <c r="AB65" i="2"/>
  <c r="AC65" i="2" s="1"/>
  <c r="AB80" i="2"/>
  <c r="AC80" i="2" s="1"/>
  <c r="AB32" i="2"/>
  <c r="AC32" i="2" s="1"/>
  <c r="AB16" i="2"/>
  <c r="AC16" i="2" s="1"/>
  <c r="Y9" i="3" s="1"/>
  <c r="AB24" i="2"/>
  <c r="AC24" i="2" s="1"/>
  <c r="AB27" i="2"/>
  <c r="AC27" i="2" s="1"/>
  <c r="AB72" i="2"/>
  <c r="AC72" i="2" s="1"/>
  <c r="AB87" i="2"/>
  <c r="AC87" i="2" s="1"/>
  <c r="AB43" i="2"/>
  <c r="AC43" i="2" s="1"/>
  <c r="AB48" i="2"/>
  <c r="AC48" i="2" s="1"/>
  <c r="AB86" i="2"/>
  <c r="AC86" i="2" s="1"/>
  <c r="AB66" i="2"/>
  <c r="AC66" i="2" s="1"/>
  <c r="AB46" i="2"/>
  <c r="AC46" i="2" s="1"/>
  <c r="AB17" i="2"/>
  <c r="AC17" i="2" s="1"/>
  <c r="AB45" i="2"/>
  <c r="AC45" i="2" s="1"/>
  <c r="AB77" i="2"/>
  <c r="AC77" i="2" s="1"/>
  <c r="AB42" i="2"/>
  <c r="AC42" i="2" s="1"/>
  <c r="AB21" i="2"/>
  <c r="AC21" i="2" s="1"/>
  <c r="AB41" i="2"/>
  <c r="AC41" i="2" s="1"/>
  <c r="AB85" i="2"/>
  <c r="AC85" i="2" s="1"/>
  <c r="AB68" i="2"/>
  <c r="AC68" i="2" s="1"/>
  <c r="AB79" i="2"/>
  <c r="AC79" i="2" s="1"/>
  <c r="AB56" i="2"/>
  <c r="AC56" i="2" s="1"/>
  <c r="AB20" i="2"/>
  <c r="AC20" i="2" s="1"/>
  <c r="AB23" i="2"/>
  <c r="AC23" i="2" s="1"/>
  <c r="AB60" i="2"/>
  <c r="AC60" i="2" s="1"/>
  <c r="AB71" i="2"/>
  <c r="AC71" i="2" s="1"/>
  <c r="AB39" i="2"/>
  <c r="AC39" i="2" s="1"/>
  <c r="AB83" i="2"/>
  <c r="AC83" i="2" s="1"/>
  <c r="AB82" i="2"/>
  <c r="AC82" i="2" s="1"/>
  <c r="AB62" i="2"/>
  <c r="AC62" i="2" s="1"/>
  <c r="AB58" i="2"/>
  <c r="AC58" i="2" s="1"/>
  <c r="AB49" i="2"/>
  <c r="AC49" i="2" s="1"/>
  <c r="AB25" i="2"/>
  <c r="AC25" i="2" s="1"/>
  <c r="AB73" i="2"/>
  <c r="AC73" i="2" s="1"/>
  <c r="AB30" i="2"/>
  <c r="AC30" i="2" s="1"/>
  <c r="AB26" i="2"/>
  <c r="AC26" i="2" s="1"/>
  <c r="AB75" i="2"/>
  <c r="AC75" i="2" s="1"/>
  <c r="AB44" i="2"/>
  <c r="AC44" i="2" s="1"/>
  <c r="AB78" i="2"/>
  <c r="AC78" i="2" s="1"/>
  <c r="AB53" i="2"/>
  <c r="AC53" i="2" s="1"/>
  <c r="AB74" i="2"/>
  <c r="AC74" i="2" s="1"/>
  <c r="AB33" i="2"/>
  <c r="AC33" i="2" s="1"/>
  <c r="AB36" i="2"/>
  <c r="AC36" i="2" s="1"/>
  <c r="AB67" i="2"/>
  <c r="AC67" i="2" s="1"/>
  <c r="AB54" i="2"/>
  <c r="AC54" i="2" s="1"/>
  <c r="AB69" i="2"/>
  <c r="AC69" i="2" s="1"/>
  <c r="AB18" i="2"/>
  <c r="AC18" i="2" s="1"/>
  <c r="AB59" i="2"/>
  <c r="AC59" i="2" s="1"/>
  <c r="AB35" i="2"/>
  <c r="AC35" i="2" s="1"/>
  <c r="AB38" i="2"/>
  <c r="AC38" i="2" s="1"/>
  <c r="AB61" i="2"/>
  <c r="AC61" i="2" s="1"/>
  <c r="AB64" i="2"/>
  <c r="AC64" i="2" s="1"/>
  <c r="AB81" i="2"/>
  <c r="AC81" i="2" s="1"/>
  <c r="AB63" i="2"/>
  <c r="AC63" i="2" s="1"/>
  <c r="H96" i="2" l="1"/>
  <c r="I96" i="2" s="1"/>
  <c r="H105" i="2"/>
  <c r="I105" i="2" s="1"/>
  <c r="H113" i="2"/>
  <c r="I113" i="2" s="1"/>
  <c r="H112" i="2"/>
  <c r="I112" i="2" s="1"/>
  <c r="H104" i="2"/>
  <c r="I104" i="2" s="1"/>
  <c r="H107" i="2"/>
  <c r="I107" i="2" s="1"/>
  <c r="H114" i="2"/>
  <c r="I114" i="2" s="1"/>
  <c r="H92" i="2"/>
  <c r="I92" i="2" s="1"/>
  <c r="H109" i="2"/>
  <c r="I109" i="2" s="1"/>
  <c r="H89" i="2"/>
  <c r="I89" i="2" s="1"/>
  <c r="H90" i="2"/>
  <c r="I90" i="2" s="1"/>
  <c r="H99" i="2"/>
  <c r="I99" i="2" s="1"/>
  <c r="H95" i="2"/>
  <c r="I95" i="2" s="1"/>
  <c r="H98" i="2"/>
  <c r="I98" i="2" s="1"/>
  <c r="H108" i="2"/>
  <c r="I108" i="2" s="1"/>
  <c r="H97" i="2"/>
  <c r="I97" i="2" s="1"/>
  <c r="H101" i="2"/>
  <c r="I101" i="2" s="1"/>
  <c r="H91" i="2"/>
  <c r="I91" i="2" s="1"/>
  <c r="H106" i="2"/>
  <c r="I106" i="2" s="1"/>
  <c r="H103" i="2"/>
  <c r="I103" i="2" s="1"/>
  <c r="H110" i="2"/>
  <c r="I110" i="2" s="1"/>
  <c r="H102" i="2"/>
  <c r="I102" i="2" s="1"/>
  <c r="H111" i="2"/>
  <c r="I111" i="2" s="1"/>
  <c r="H94" i="2"/>
  <c r="I94" i="2" s="1"/>
  <c r="H100" i="2"/>
  <c r="I100" i="2" s="1"/>
  <c r="H88" i="2"/>
  <c r="I88" i="2" s="1"/>
  <c r="H93" i="2"/>
  <c r="I93" i="2" s="1"/>
  <c r="AC10" i="3"/>
  <c r="AD9" i="3"/>
  <c r="D58" i="3"/>
  <c r="AF58" i="3"/>
  <c r="AB58" i="3"/>
  <c r="AN58" i="3"/>
  <c r="X58" i="3"/>
  <c r="AJ58" i="3"/>
  <c r="H58" i="3"/>
  <c r="T58" i="3"/>
  <c r="P58" i="3"/>
  <c r="L58" i="3"/>
  <c r="A67" i="2"/>
  <c r="B59" i="3"/>
  <c r="Y10" i="3"/>
  <c r="Z9" i="3"/>
  <c r="H47" i="2"/>
  <c r="I47" i="2" s="1"/>
  <c r="H37" i="2"/>
  <c r="I37" i="2" s="1"/>
  <c r="H45" i="2"/>
  <c r="I45" i="2" s="1"/>
  <c r="H33" i="2"/>
  <c r="I33" i="2" s="1"/>
  <c r="H63" i="2"/>
  <c r="I63" i="2" s="1"/>
  <c r="H44" i="2"/>
  <c r="I44" i="2" s="1"/>
  <c r="H40" i="2"/>
  <c r="I40" i="2" s="1"/>
  <c r="H49" i="2"/>
  <c r="I49" i="2" s="1"/>
  <c r="H84" i="2"/>
  <c r="I84" i="2" s="1"/>
  <c r="H73" i="2"/>
  <c r="I73" i="2" s="1"/>
  <c r="H28" i="2"/>
  <c r="I28" i="2" s="1"/>
  <c r="H20" i="2"/>
  <c r="I20" i="2" s="1"/>
  <c r="H56" i="2"/>
  <c r="I56" i="2" s="1"/>
  <c r="H58" i="2"/>
  <c r="I58" i="2" s="1"/>
  <c r="H80" i="2"/>
  <c r="I80" i="2" s="1"/>
  <c r="H60" i="2"/>
  <c r="I60" i="2" s="1"/>
  <c r="H48" i="2"/>
  <c r="I48" i="2" s="1"/>
  <c r="H50" i="2"/>
  <c r="I50" i="2" s="1"/>
  <c r="H67" i="2"/>
  <c r="I67" i="2" s="1"/>
  <c r="H23" i="2"/>
  <c r="I23" i="2" s="1"/>
  <c r="H68" i="2"/>
  <c r="I68" i="2" s="1"/>
  <c r="H26" i="2"/>
  <c r="I26" i="2" s="1"/>
  <c r="H70" i="2"/>
  <c r="I70" i="2" s="1"/>
  <c r="H53" i="2"/>
  <c r="I53" i="2" s="1"/>
  <c r="H81" i="2"/>
  <c r="I81" i="2" s="1"/>
  <c r="H82" i="2"/>
  <c r="I82" i="2" s="1"/>
  <c r="H52" i="2"/>
  <c r="I52" i="2" s="1"/>
  <c r="H77" i="2"/>
  <c r="I77" i="2" s="1"/>
  <c r="H57" i="2"/>
  <c r="I57" i="2" s="1"/>
  <c r="H74" i="2"/>
  <c r="I74" i="2" s="1"/>
  <c r="H55" i="2"/>
  <c r="I55" i="2" s="1"/>
  <c r="H35" i="2"/>
  <c r="I35" i="2" s="1"/>
  <c r="H24" i="2"/>
  <c r="I24" i="2" s="1"/>
  <c r="H76" i="2"/>
  <c r="I76" i="2" s="1"/>
  <c r="H87" i="2"/>
  <c r="I87" i="2" s="1"/>
  <c r="H85" i="2"/>
  <c r="I85" i="2" s="1"/>
  <c r="H38" i="2"/>
  <c r="I38" i="2" s="1"/>
  <c r="H54" i="2"/>
  <c r="I54" i="2" s="1"/>
  <c r="H71" i="2"/>
  <c r="I71" i="2" s="1"/>
  <c r="H62" i="2"/>
  <c r="I62" i="2" s="1"/>
  <c r="H86" i="2"/>
  <c r="I86" i="2" s="1"/>
  <c r="H16" i="2"/>
  <c r="I16" i="2" s="1"/>
  <c r="E9" i="3" s="1"/>
  <c r="H22" i="2"/>
  <c r="I22" i="2" s="1"/>
  <c r="H30" i="2"/>
  <c r="I30" i="2" s="1"/>
  <c r="H19" i="2"/>
  <c r="I19" i="2" s="1"/>
  <c r="H27" i="2"/>
  <c r="I27" i="2" s="1"/>
  <c r="H64" i="2"/>
  <c r="I64" i="2" s="1"/>
  <c r="H31" i="2"/>
  <c r="I31" i="2" s="1"/>
  <c r="H25" i="2"/>
  <c r="I25" i="2" s="1"/>
  <c r="H51" i="2"/>
  <c r="I51" i="2" s="1"/>
  <c r="H29" i="2"/>
  <c r="I29" i="2" s="1"/>
  <c r="H42" i="2"/>
  <c r="I42" i="2" s="1"/>
  <c r="H39" i="2"/>
  <c r="I39" i="2" s="1"/>
  <c r="H83" i="2"/>
  <c r="I83" i="2" s="1"/>
  <c r="H21" i="2"/>
  <c r="I21" i="2" s="1"/>
  <c r="H72" i="2"/>
  <c r="I72" i="2" s="1"/>
  <c r="H78" i="2"/>
  <c r="I78" i="2" s="1"/>
  <c r="H41" i="2"/>
  <c r="I41" i="2" s="1"/>
  <c r="H43" i="2"/>
  <c r="I43" i="2" s="1"/>
  <c r="H18" i="2"/>
  <c r="I18" i="2" s="1"/>
  <c r="H61" i="2"/>
  <c r="I61" i="2" s="1"/>
  <c r="H59" i="2"/>
  <c r="I59" i="2" s="1"/>
  <c r="H17" i="2"/>
  <c r="I17" i="2" s="1"/>
  <c r="H34" i="2"/>
  <c r="I34" i="2" s="1"/>
  <c r="H79" i="2"/>
  <c r="I79" i="2" s="1"/>
  <c r="H46" i="2"/>
  <c r="I46" i="2" s="1"/>
  <c r="H66" i="2"/>
  <c r="I66" i="2" s="1"/>
  <c r="H75" i="2"/>
  <c r="I75" i="2" s="1"/>
  <c r="H69" i="2"/>
  <c r="I69" i="2" s="1"/>
  <c r="H65" i="2"/>
  <c r="I65" i="2" s="1"/>
  <c r="H36" i="2"/>
  <c r="I36" i="2" s="1"/>
  <c r="H32" i="2"/>
  <c r="I32" i="2" s="1"/>
  <c r="AC11" i="3" l="1"/>
  <c r="AD10" i="3"/>
  <c r="D59" i="3"/>
  <c r="AB59" i="3"/>
  <c r="AN59" i="3"/>
  <c r="X59" i="3"/>
  <c r="AJ59" i="3"/>
  <c r="T59" i="3"/>
  <c r="P59" i="3"/>
  <c r="L59" i="3"/>
  <c r="AF59" i="3"/>
  <c r="H59" i="3"/>
  <c r="A68" i="2"/>
  <c r="B60" i="3"/>
  <c r="Y11" i="3"/>
  <c r="Z10" i="3"/>
  <c r="E10" i="3"/>
  <c r="F9" i="3"/>
  <c r="AD11" i="3" l="1"/>
  <c r="AC12" i="3"/>
  <c r="D60" i="3"/>
  <c r="AN60" i="3"/>
  <c r="X60" i="3"/>
  <c r="AJ60" i="3"/>
  <c r="AF60" i="3"/>
  <c r="P60" i="3"/>
  <c r="L60" i="3"/>
  <c r="AB60" i="3"/>
  <c r="T60" i="3"/>
  <c r="H60" i="3"/>
  <c r="A69" i="2"/>
  <c r="B61" i="3"/>
  <c r="Y12" i="3"/>
  <c r="Z11" i="3"/>
  <c r="E11" i="3"/>
  <c r="F10" i="3"/>
  <c r="AC13" i="3" l="1"/>
  <c r="AD12" i="3"/>
  <c r="D61" i="3"/>
  <c r="AJ61" i="3"/>
  <c r="AF61" i="3"/>
  <c r="AB61" i="3"/>
  <c r="AN61" i="3"/>
  <c r="X61" i="3"/>
  <c r="L61" i="3"/>
  <c r="T61" i="3"/>
  <c r="H61" i="3"/>
  <c r="P61" i="3"/>
  <c r="A70" i="2"/>
  <c r="B62" i="3"/>
  <c r="Y13" i="3"/>
  <c r="Z12" i="3"/>
  <c r="E12" i="3"/>
  <c r="F11" i="3"/>
  <c r="AD13" i="3" l="1"/>
  <c r="AC14" i="3"/>
  <c r="D62" i="3"/>
  <c r="AF62" i="3"/>
  <c r="AB62" i="3"/>
  <c r="AN62" i="3"/>
  <c r="X62" i="3"/>
  <c r="H62" i="3"/>
  <c r="T62" i="3"/>
  <c r="P62" i="3"/>
  <c r="L62" i="3"/>
  <c r="AJ62" i="3"/>
  <c r="A71" i="2"/>
  <c r="B63" i="3"/>
  <c r="Y14" i="3"/>
  <c r="Z13" i="3"/>
  <c r="E13" i="3"/>
  <c r="F12" i="3"/>
  <c r="AC15" i="3" l="1"/>
  <c r="AD14" i="3"/>
  <c r="D63" i="3"/>
  <c r="AB63" i="3"/>
  <c r="AN63" i="3"/>
  <c r="X63" i="3"/>
  <c r="AJ63" i="3"/>
  <c r="T63" i="3"/>
  <c r="P63" i="3"/>
  <c r="AF63" i="3"/>
  <c r="L63" i="3"/>
  <c r="H63" i="3"/>
  <c r="A72" i="2"/>
  <c r="B64" i="3"/>
  <c r="Y15" i="3"/>
  <c r="Z14" i="3"/>
  <c r="E14" i="3"/>
  <c r="F13" i="3"/>
  <c r="AC16" i="3" l="1"/>
  <c r="AD15" i="3"/>
  <c r="D64" i="3"/>
  <c r="AN64" i="3"/>
  <c r="X64" i="3"/>
  <c r="AJ64" i="3"/>
  <c r="AF64" i="3"/>
  <c r="P64" i="3"/>
  <c r="AB64" i="3"/>
  <c r="L64" i="3"/>
  <c r="H64" i="3"/>
  <c r="T64" i="3"/>
  <c r="A73" i="2"/>
  <c r="B65" i="3"/>
  <c r="Y16" i="3"/>
  <c r="Z15" i="3"/>
  <c r="E15" i="3"/>
  <c r="F14" i="3"/>
  <c r="AC17" i="3" l="1"/>
  <c r="AD16" i="3"/>
  <c r="D65" i="3"/>
  <c r="AJ65" i="3"/>
  <c r="AF65" i="3"/>
  <c r="AB65" i="3"/>
  <c r="L65" i="3"/>
  <c r="T65" i="3"/>
  <c r="AN65" i="3"/>
  <c r="H65" i="3"/>
  <c r="P65" i="3"/>
  <c r="X65" i="3"/>
  <c r="A74" i="2"/>
  <c r="B66" i="3"/>
  <c r="Y17" i="3"/>
  <c r="Z16" i="3"/>
  <c r="E16" i="3"/>
  <c r="F15" i="3"/>
  <c r="AC18" i="3" l="1"/>
  <c r="AD17" i="3"/>
  <c r="D66" i="3"/>
  <c r="AF66" i="3"/>
  <c r="AB66" i="3"/>
  <c r="AN66" i="3"/>
  <c r="X66" i="3"/>
  <c r="H66" i="3"/>
  <c r="T66" i="3"/>
  <c r="AJ66" i="3"/>
  <c r="P66" i="3"/>
  <c r="L66" i="3"/>
  <c r="A75" i="2"/>
  <c r="B67" i="3"/>
  <c r="Y18" i="3"/>
  <c r="Z17" i="3"/>
  <c r="E17" i="3"/>
  <c r="F16" i="3"/>
  <c r="AC19" i="3" l="1"/>
  <c r="AD18" i="3"/>
  <c r="D67" i="3"/>
  <c r="AB67" i="3"/>
  <c r="AN67" i="3"/>
  <c r="X67" i="3"/>
  <c r="AJ67" i="3"/>
  <c r="T67" i="3"/>
  <c r="AF67" i="3"/>
  <c r="P67" i="3"/>
  <c r="L67" i="3"/>
  <c r="H67" i="3"/>
  <c r="A76" i="2"/>
  <c r="B68" i="3"/>
  <c r="Y19" i="3"/>
  <c r="Z18" i="3"/>
  <c r="E18" i="3"/>
  <c r="F17" i="3"/>
  <c r="AD19" i="3" l="1"/>
  <c r="AC20" i="3"/>
  <c r="D68" i="3"/>
  <c r="AN68" i="3"/>
  <c r="X68" i="3"/>
  <c r="AJ68" i="3"/>
  <c r="AF68" i="3"/>
  <c r="AB68" i="3"/>
  <c r="P68" i="3"/>
  <c r="L68" i="3"/>
  <c r="H68" i="3"/>
  <c r="T68" i="3"/>
  <c r="A77" i="2"/>
  <c r="B69" i="3"/>
  <c r="Z19" i="3"/>
  <c r="Y20" i="3"/>
  <c r="E19" i="3"/>
  <c r="F18" i="3"/>
  <c r="AC21" i="3" l="1"/>
  <c r="AD20" i="3"/>
  <c r="D69" i="3"/>
  <c r="AJ69" i="3"/>
  <c r="AF69" i="3"/>
  <c r="AB69" i="3"/>
  <c r="L69" i="3"/>
  <c r="AN69" i="3"/>
  <c r="X69" i="3"/>
  <c r="T69" i="3"/>
  <c r="P69" i="3"/>
  <c r="H69" i="3"/>
  <c r="A78" i="2"/>
  <c r="B70" i="3"/>
  <c r="Y21" i="3"/>
  <c r="Z20" i="3"/>
  <c r="E20" i="3"/>
  <c r="F19" i="3"/>
  <c r="AC22" i="3" l="1"/>
  <c r="AD21" i="3"/>
  <c r="D70" i="3"/>
  <c r="AF70" i="3"/>
  <c r="AB70" i="3"/>
  <c r="AN70" i="3"/>
  <c r="X70" i="3"/>
  <c r="H70" i="3"/>
  <c r="AJ70" i="3"/>
  <c r="T70" i="3"/>
  <c r="P70" i="3"/>
  <c r="L70" i="3"/>
  <c r="A79" i="2"/>
  <c r="B71" i="3"/>
  <c r="Y22" i="3"/>
  <c r="Z21" i="3"/>
  <c r="E21" i="3"/>
  <c r="F20" i="3"/>
  <c r="AC23" i="3" l="1"/>
  <c r="AD22" i="3"/>
  <c r="D71" i="3"/>
  <c r="AB71" i="3"/>
  <c r="AN71" i="3"/>
  <c r="X71" i="3"/>
  <c r="AJ71" i="3"/>
  <c r="AF71" i="3"/>
  <c r="T71" i="3"/>
  <c r="P71" i="3"/>
  <c r="L71" i="3"/>
  <c r="H71" i="3"/>
  <c r="A80" i="2"/>
  <c r="B72" i="3"/>
  <c r="Y23" i="3"/>
  <c r="Z22" i="3"/>
  <c r="E22" i="3"/>
  <c r="F21" i="3"/>
  <c r="AC24" i="3" l="1"/>
  <c r="AD23" i="3"/>
  <c r="D72" i="3"/>
  <c r="AN72" i="3"/>
  <c r="X72" i="3"/>
  <c r="AJ72" i="3"/>
  <c r="AF72" i="3"/>
  <c r="P72" i="3"/>
  <c r="L72" i="3"/>
  <c r="H72" i="3"/>
  <c r="AB72" i="3"/>
  <c r="T72" i="3"/>
  <c r="A81" i="2"/>
  <c r="B73" i="3"/>
  <c r="Y24" i="3"/>
  <c r="Z23" i="3"/>
  <c r="E23" i="3"/>
  <c r="F22" i="3"/>
  <c r="AC25" i="3" l="1"/>
  <c r="AD24" i="3"/>
  <c r="D73" i="3"/>
  <c r="AJ73" i="3"/>
  <c r="AF73" i="3"/>
  <c r="AB73" i="3"/>
  <c r="L73" i="3"/>
  <c r="AN73" i="3"/>
  <c r="X73" i="3"/>
  <c r="T73" i="3"/>
  <c r="H73" i="3"/>
  <c r="P73" i="3"/>
  <c r="A82" i="2"/>
  <c r="B74" i="3"/>
  <c r="Y25" i="3"/>
  <c r="Z24" i="3"/>
  <c r="E24" i="3"/>
  <c r="F23" i="3"/>
  <c r="AC26" i="3" l="1"/>
  <c r="AD25" i="3"/>
  <c r="D74" i="3"/>
  <c r="AF74" i="3"/>
  <c r="AB74" i="3"/>
  <c r="AN74" i="3"/>
  <c r="X74" i="3"/>
  <c r="AJ74" i="3"/>
  <c r="H74" i="3"/>
  <c r="T74" i="3"/>
  <c r="P74" i="3"/>
  <c r="L74" i="3"/>
  <c r="A83" i="2"/>
  <c r="B75" i="3"/>
  <c r="Z25" i="3"/>
  <c r="Y26" i="3"/>
  <c r="E25" i="3"/>
  <c r="F24" i="3"/>
  <c r="AC27" i="3" l="1"/>
  <c r="AD26" i="3"/>
  <c r="D75" i="3"/>
  <c r="AB75" i="3"/>
  <c r="AN75" i="3"/>
  <c r="X75" i="3"/>
  <c r="AJ75" i="3"/>
  <c r="T75" i="3"/>
  <c r="P75" i="3"/>
  <c r="L75" i="3"/>
  <c r="H75" i="3"/>
  <c r="AF75" i="3"/>
  <c r="A84" i="2"/>
  <c r="B76" i="3"/>
  <c r="Y27" i="3"/>
  <c r="Z26" i="3"/>
  <c r="E26" i="3"/>
  <c r="F25" i="3"/>
  <c r="AC28" i="3" l="1"/>
  <c r="AD27" i="3"/>
  <c r="D76" i="3"/>
  <c r="AN76" i="3"/>
  <c r="X76" i="3"/>
  <c r="AJ76" i="3"/>
  <c r="AF76" i="3"/>
  <c r="P76" i="3"/>
  <c r="L76" i="3"/>
  <c r="AB76" i="3"/>
  <c r="H76" i="3"/>
  <c r="T76" i="3"/>
  <c r="A85" i="2"/>
  <c r="B77" i="3"/>
  <c r="Z27" i="3"/>
  <c r="Y28" i="3"/>
  <c r="E27" i="3"/>
  <c r="F26" i="3"/>
  <c r="AC29" i="3" l="1"/>
  <c r="AD28" i="3"/>
  <c r="D77" i="3"/>
  <c r="AJ77" i="3"/>
  <c r="AF77" i="3"/>
  <c r="AB77" i="3"/>
  <c r="AN77" i="3"/>
  <c r="X77" i="3"/>
  <c r="L77" i="3"/>
  <c r="T77" i="3"/>
  <c r="H77" i="3"/>
  <c r="P77" i="3"/>
  <c r="A86" i="2"/>
  <c r="B78" i="3"/>
  <c r="Y29" i="3"/>
  <c r="Z28" i="3"/>
  <c r="E28" i="3"/>
  <c r="F27" i="3"/>
  <c r="AC30" i="3" l="1"/>
  <c r="AD29" i="3"/>
  <c r="D78" i="3"/>
  <c r="AF78" i="3"/>
  <c r="AB78" i="3"/>
  <c r="AN78" i="3"/>
  <c r="X78" i="3"/>
  <c r="H78" i="3"/>
  <c r="T78" i="3"/>
  <c r="P78" i="3"/>
  <c r="AJ78" i="3"/>
  <c r="L78" i="3"/>
  <c r="A87" i="2"/>
  <c r="B79" i="3"/>
  <c r="Y30" i="3"/>
  <c r="Z29" i="3"/>
  <c r="E29" i="3"/>
  <c r="F28" i="3"/>
  <c r="B80" i="3" l="1"/>
  <c r="A88" i="2"/>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C31" i="3"/>
  <c r="AD30" i="3"/>
  <c r="D79" i="3"/>
  <c r="AB79" i="3"/>
  <c r="AN79" i="3"/>
  <c r="X79" i="3"/>
  <c r="AJ79" i="3"/>
  <c r="T79" i="3"/>
  <c r="P79" i="3"/>
  <c r="AF79" i="3"/>
  <c r="L79" i="3"/>
  <c r="H79" i="3"/>
  <c r="D80" i="3"/>
  <c r="AN80" i="3"/>
  <c r="X80" i="3"/>
  <c r="AJ80" i="3"/>
  <c r="AF80" i="3"/>
  <c r="P80" i="3"/>
  <c r="AB80" i="3"/>
  <c r="L80" i="3"/>
  <c r="H80" i="3"/>
  <c r="T80" i="3"/>
  <c r="Z30" i="3"/>
  <c r="Y31" i="3"/>
  <c r="E30" i="3"/>
  <c r="F29" i="3"/>
  <c r="AN8" i="2" l="1"/>
  <c r="AR8" i="2"/>
  <c r="L8" i="2"/>
  <c r="P8" i="2"/>
  <c r="T8" i="2"/>
  <c r="AJ8" i="2"/>
  <c r="X8" i="2"/>
  <c r="AD31" i="3"/>
  <c r="AC32" i="3"/>
  <c r="Y32" i="3"/>
  <c r="Z31" i="3"/>
  <c r="E31" i="3"/>
  <c r="F30" i="3"/>
  <c r="P96" i="2" l="1"/>
  <c r="Q96" i="2" s="1"/>
  <c r="P16" i="2"/>
  <c r="Q16" i="2" s="1"/>
  <c r="M9" i="3" s="1"/>
  <c r="P86" i="2"/>
  <c r="Q86" i="2" s="1"/>
  <c r="P75" i="2"/>
  <c r="Q75" i="2" s="1"/>
  <c r="P41" i="2"/>
  <c r="Q41" i="2" s="1"/>
  <c r="P61" i="2"/>
  <c r="Q61" i="2" s="1"/>
  <c r="P110" i="2"/>
  <c r="Q110" i="2" s="1"/>
  <c r="P114" i="2"/>
  <c r="Q114" i="2" s="1"/>
  <c r="P40" i="2"/>
  <c r="Q40" i="2" s="1"/>
  <c r="P66" i="2"/>
  <c r="Q66" i="2" s="1"/>
  <c r="P44" i="2"/>
  <c r="Q44" i="2" s="1"/>
  <c r="P42" i="2"/>
  <c r="Q42" i="2" s="1"/>
  <c r="P91" i="2"/>
  <c r="Q91" i="2" s="1"/>
  <c r="P107" i="2"/>
  <c r="Q107" i="2" s="1"/>
  <c r="P50" i="2"/>
  <c r="Q50" i="2" s="1"/>
  <c r="P51" i="2"/>
  <c r="Q51" i="2" s="1"/>
  <c r="P73" i="2"/>
  <c r="Q73" i="2" s="1"/>
  <c r="P18" i="2"/>
  <c r="Q18" i="2" s="1"/>
  <c r="P56" i="2"/>
  <c r="Q56" i="2" s="1"/>
  <c r="P111" i="2"/>
  <c r="Q111" i="2" s="1"/>
  <c r="P76" i="2"/>
  <c r="Q76" i="2" s="1"/>
  <c r="P52" i="2"/>
  <c r="Q52" i="2" s="1"/>
  <c r="P83" i="2"/>
  <c r="Q83" i="2" s="1"/>
  <c r="P72" i="2"/>
  <c r="Q72" i="2" s="1"/>
  <c r="P94" i="2"/>
  <c r="Q94" i="2" s="1"/>
  <c r="P30" i="2"/>
  <c r="Q30" i="2" s="1"/>
  <c r="P63" i="2"/>
  <c r="Q63" i="2" s="1"/>
  <c r="P113" i="2"/>
  <c r="Q113" i="2" s="1"/>
  <c r="P74" i="2"/>
  <c r="Q74" i="2" s="1"/>
  <c r="P45" i="2"/>
  <c r="Q45" i="2" s="1"/>
  <c r="P95" i="2"/>
  <c r="Q95" i="2" s="1"/>
  <c r="P53" i="2"/>
  <c r="Q53" i="2" s="1"/>
  <c r="P31" i="2"/>
  <c r="Q31" i="2" s="1"/>
  <c r="P98" i="2"/>
  <c r="Q98" i="2" s="1"/>
  <c r="P68" i="2"/>
  <c r="Q68" i="2" s="1"/>
  <c r="P80" i="2"/>
  <c r="Q80" i="2" s="1"/>
  <c r="P100" i="2"/>
  <c r="Q100" i="2" s="1"/>
  <c r="P102" i="2"/>
  <c r="Q102" i="2" s="1"/>
  <c r="P21" i="2"/>
  <c r="Q21" i="2" s="1"/>
  <c r="P78" i="2"/>
  <c r="Q78" i="2" s="1"/>
  <c r="P28" i="2"/>
  <c r="Q28" i="2" s="1"/>
  <c r="P34" i="2"/>
  <c r="Q34" i="2" s="1"/>
  <c r="P88" i="2"/>
  <c r="Q88" i="2" s="1"/>
  <c r="P93" i="2"/>
  <c r="Q93" i="2" s="1"/>
  <c r="P59" i="2"/>
  <c r="Q59" i="2" s="1"/>
  <c r="P39" i="2"/>
  <c r="Q39" i="2" s="1"/>
  <c r="P54" i="2"/>
  <c r="Q54" i="2" s="1"/>
  <c r="P69" i="2"/>
  <c r="Q69" i="2" s="1"/>
  <c r="P81" i="2"/>
  <c r="Q81" i="2" s="1"/>
  <c r="P112" i="2"/>
  <c r="Q112" i="2" s="1"/>
  <c r="P97" i="2"/>
  <c r="Q97" i="2" s="1"/>
  <c r="P87" i="2"/>
  <c r="Q87" i="2" s="1"/>
  <c r="P70" i="2"/>
  <c r="Q70" i="2" s="1"/>
  <c r="P26" i="2"/>
  <c r="Q26" i="2" s="1"/>
  <c r="P64" i="2"/>
  <c r="Q64" i="2" s="1"/>
  <c r="P106" i="2"/>
  <c r="Q106" i="2" s="1"/>
  <c r="P36" i="2"/>
  <c r="Q36" i="2" s="1"/>
  <c r="P65" i="2"/>
  <c r="Q65" i="2" s="1"/>
  <c r="P60" i="2"/>
  <c r="Q60" i="2" s="1"/>
  <c r="P47" i="2"/>
  <c r="Q47" i="2" s="1"/>
  <c r="P55" i="2"/>
  <c r="Q55" i="2" s="1"/>
  <c r="P105" i="2"/>
  <c r="Q105" i="2" s="1"/>
  <c r="P90" i="2"/>
  <c r="Q90" i="2" s="1"/>
  <c r="P77" i="2"/>
  <c r="Q77" i="2" s="1"/>
  <c r="P22" i="2"/>
  <c r="Q22" i="2" s="1"/>
  <c r="P19" i="2"/>
  <c r="Q19" i="2" s="1"/>
  <c r="P20" i="2"/>
  <c r="Q20" i="2" s="1"/>
  <c r="P92" i="2"/>
  <c r="Q92" i="2" s="1"/>
  <c r="P108" i="2"/>
  <c r="Q108" i="2" s="1"/>
  <c r="P32" i="2"/>
  <c r="Q32" i="2" s="1"/>
  <c r="P57" i="2"/>
  <c r="Q57" i="2" s="1"/>
  <c r="P58" i="2"/>
  <c r="Q58" i="2" s="1"/>
  <c r="P84" i="2"/>
  <c r="Q84" i="2" s="1"/>
  <c r="P109" i="2"/>
  <c r="Q109" i="2" s="1"/>
  <c r="P103" i="2"/>
  <c r="Q103" i="2" s="1"/>
  <c r="P24" i="2"/>
  <c r="Q24" i="2" s="1"/>
  <c r="P71" i="2"/>
  <c r="Q71" i="2" s="1"/>
  <c r="P29" i="2"/>
  <c r="Q29" i="2" s="1"/>
  <c r="P37" i="2"/>
  <c r="Q37" i="2" s="1"/>
  <c r="P23" i="2"/>
  <c r="Q23" i="2" s="1"/>
  <c r="P101" i="2"/>
  <c r="Q101" i="2" s="1"/>
  <c r="P43" i="2"/>
  <c r="Q43" i="2" s="1"/>
  <c r="P67" i="2"/>
  <c r="Q67" i="2" s="1"/>
  <c r="P35" i="2"/>
  <c r="Q35" i="2" s="1"/>
  <c r="P33" i="2"/>
  <c r="Q33" i="2" s="1"/>
  <c r="P49" i="2"/>
  <c r="Q49" i="2" s="1"/>
  <c r="P99" i="2"/>
  <c r="Q99" i="2" s="1"/>
  <c r="P27" i="2"/>
  <c r="Q27" i="2" s="1"/>
  <c r="P46" i="2"/>
  <c r="Q46" i="2" s="1"/>
  <c r="P17" i="2"/>
  <c r="Q17" i="2" s="1"/>
  <c r="P79" i="2"/>
  <c r="Q79" i="2" s="1"/>
  <c r="P25" i="2"/>
  <c r="Q25" i="2" s="1"/>
  <c r="P38" i="2"/>
  <c r="Q38" i="2" s="1"/>
  <c r="P104" i="2"/>
  <c r="Q104" i="2" s="1"/>
  <c r="P62" i="2"/>
  <c r="Q62" i="2" s="1"/>
  <c r="P82" i="2"/>
  <c r="Q82" i="2" s="1"/>
  <c r="P89" i="2"/>
  <c r="Q89" i="2" s="1"/>
  <c r="P85" i="2"/>
  <c r="Q85" i="2" s="1"/>
  <c r="P48" i="2"/>
  <c r="Q48" i="2" s="1"/>
  <c r="X110" i="2"/>
  <c r="Y110" i="2" s="1"/>
  <c r="X19" i="2"/>
  <c r="Y19" i="2" s="1"/>
  <c r="X52" i="2"/>
  <c r="Y52" i="2" s="1"/>
  <c r="X45" i="2"/>
  <c r="Y45" i="2" s="1"/>
  <c r="X69" i="2"/>
  <c r="Y69" i="2" s="1"/>
  <c r="X67" i="2"/>
  <c r="Y67" i="2" s="1"/>
  <c r="X58" i="2"/>
  <c r="Y58" i="2" s="1"/>
  <c r="X46" i="2"/>
  <c r="Y46" i="2" s="1"/>
  <c r="X20" i="2"/>
  <c r="Y20" i="2" s="1"/>
  <c r="X113" i="2"/>
  <c r="Y113" i="2" s="1"/>
  <c r="X109" i="2"/>
  <c r="Y109" i="2" s="1"/>
  <c r="X104" i="2"/>
  <c r="Y104" i="2" s="1"/>
  <c r="X70" i="2"/>
  <c r="Y70" i="2" s="1"/>
  <c r="X112" i="2"/>
  <c r="Y112" i="2" s="1"/>
  <c r="X68" i="2"/>
  <c r="Y68" i="2" s="1"/>
  <c r="X53" i="2"/>
  <c r="Y53" i="2" s="1"/>
  <c r="X25" i="2"/>
  <c r="Y25" i="2" s="1"/>
  <c r="X65" i="2"/>
  <c r="Y65" i="2" s="1"/>
  <c r="X62" i="2"/>
  <c r="Y62" i="2" s="1"/>
  <c r="X107" i="2"/>
  <c r="Y107" i="2" s="1"/>
  <c r="X24" i="2"/>
  <c r="Y24" i="2" s="1"/>
  <c r="X29" i="2"/>
  <c r="Y29" i="2" s="1"/>
  <c r="X84" i="2"/>
  <c r="Y84" i="2" s="1"/>
  <c r="X71" i="2"/>
  <c r="Y71" i="2" s="1"/>
  <c r="X95" i="2"/>
  <c r="Y95" i="2" s="1"/>
  <c r="X101" i="2"/>
  <c r="Y101" i="2" s="1"/>
  <c r="X63" i="2"/>
  <c r="Y63" i="2" s="1"/>
  <c r="X18" i="2"/>
  <c r="Y18" i="2" s="1"/>
  <c r="X39" i="2"/>
  <c r="Y39" i="2" s="1"/>
  <c r="X27" i="2"/>
  <c r="Y27" i="2" s="1"/>
  <c r="X64" i="2"/>
  <c r="Y64" i="2" s="1"/>
  <c r="X43" i="2"/>
  <c r="Y43" i="2" s="1"/>
  <c r="X31" i="2"/>
  <c r="Y31" i="2" s="1"/>
  <c r="X56" i="2"/>
  <c r="Y56" i="2" s="1"/>
  <c r="X114" i="2"/>
  <c r="Y114" i="2" s="1"/>
  <c r="X105" i="2"/>
  <c r="Y105" i="2" s="1"/>
  <c r="X17" i="2"/>
  <c r="Y17" i="2" s="1"/>
  <c r="X34" i="2"/>
  <c r="Y34" i="2" s="1"/>
  <c r="X99" i="2"/>
  <c r="Y99" i="2" s="1"/>
  <c r="X74" i="2"/>
  <c r="Y74" i="2" s="1"/>
  <c r="X78" i="2"/>
  <c r="Y78" i="2" s="1"/>
  <c r="X85" i="2"/>
  <c r="Y85" i="2" s="1"/>
  <c r="X26" i="2"/>
  <c r="Y26" i="2" s="1"/>
  <c r="X49" i="2"/>
  <c r="Y49" i="2" s="1"/>
  <c r="X89" i="2"/>
  <c r="Y89" i="2" s="1"/>
  <c r="X80" i="2"/>
  <c r="Y80" i="2" s="1"/>
  <c r="X87" i="2"/>
  <c r="Y87" i="2" s="1"/>
  <c r="X57" i="2"/>
  <c r="Y57" i="2" s="1"/>
  <c r="X66" i="2"/>
  <c r="Y66" i="2" s="1"/>
  <c r="X100" i="2"/>
  <c r="Y100" i="2" s="1"/>
  <c r="X93" i="2"/>
  <c r="Y93" i="2" s="1"/>
  <c r="X82" i="2"/>
  <c r="Y82" i="2" s="1"/>
  <c r="X36" i="2"/>
  <c r="Y36" i="2" s="1"/>
  <c r="X28" i="2"/>
  <c r="Y28" i="2" s="1"/>
  <c r="X59" i="2"/>
  <c r="Y59" i="2" s="1"/>
  <c r="X60" i="2"/>
  <c r="Y60" i="2" s="1"/>
  <c r="X79" i="2"/>
  <c r="Y79" i="2" s="1"/>
  <c r="X42" i="2"/>
  <c r="Y42" i="2" s="1"/>
  <c r="X81" i="2"/>
  <c r="Y81" i="2" s="1"/>
  <c r="X102" i="2"/>
  <c r="Y102" i="2" s="1"/>
  <c r="X94" i="2"/>
  <c r="Y94" i="2" s="1"/>
  <c r="X32" i="2"/>
  <c r="Y32" i="2" s="1"/>
  <c r="X88" i="2"/>
  <c r="Y88" i="2" s="1"/>
  <c r="X90" i="2"/>
  <c r="Y90" i="2" s="1"/>
  <c r="X40" i="2"/>
  <c r="Y40" i="2" s="1"/>
  <c r="X55" i="2"/>
  <c r="Y55" i="2" s="1"/>
  <c r="X83" i="2"/>
  <c r="Y83" i="2" s="1"/>
  <c r="X35" i="2"/>
  <c r="Y35" i="2" s="1"/>
  <c r="X91" i="2"/>
  <c r="Y91" i="2" s="1"/>
  <c r="X54" i="2"/>
  <c r="Y54" i="2" s="1"/>
  <c r="X33" i="2"/>
  <c r="Y33" i="2" s="1"/>
  <c r="X76" i="2"/>
  <c r="Y76" i="2" s="1"/>
  <c r="X44" i="2"/>
  <c r="Y44" i="2" s="1"/>
  <c r="X73" i="2"/>
  <c r="Y73" i="2" s="1"/>
  <c r="X106" i="2"/>
  <c r="Y106" i="2" s="1"/>
  <c r="X108" i="2"/>
  <c r="Y108" i="2" s="1"/>
  <c r="X41" i="2"/>
  <c r="Y41" i="2" s="1"/>
  <c r="X37" i="2"/>
  <c r="Y37" i="2" s="1"/>
  <c r="X47" i="2"/>
  <c r="Y47" i="2" s="1"/>
  <c r="X23" i="2"/>
  <c r="Y23" i="2" s="1"/>
  <c r="X16" i="2"/>
  <c r="Y16" i="2" s="1"/>
  <c r="U9" i="3" s="1"/>
  <c r="X30" i="2"/>
  <c r="Y30" i="2" s="1"/>
  <c r="X75" i="2"/>
  <c r="Y75" i="2" s="1"/>
  <c r="X98" i="2"/>
  <c r="Y98" i="2" s="1"/>
  <c r="X92" i="2"/>
  <c r="Y92" i="2" s="1"/>
  <c r="X111" i="2"/>
  <c r="Y111" i="2" s="1"/>
  <c r="X21" i="2"/>
  <c r="Y21" i="2" s="1"/>
  <c r="X96" i="2"/>
  <c r="Y96" i="2" s="1"/>
  <c r="X97" i="2"/>
  <c r="Y97" i="2" s="1"/>
  <c r="X61" i="2"/>
  <c r="Y61" i="2" s="1"/>
  <c r="X50" i="2"/>
  <c r="Y50" i="2" s="1"/>
  <c r="X72" i="2"/>
  <c r="Y72" i="2" s="1"/>
  <c r="X22" i="2"/>
  <c r="Y22" i="2" s="1"/>
  <c r="X103" i="2"/>
  <c r="Y103" i="2" s="1"/>
  <c r="X77" i="2"/>
  <c r="Y77" i="2" s="1"/>
  <c r="X38" i="2"/>
  <c r="Y38" i="2" s="1"/>
  <c r="X51" i="2"/>
  <c r="Y51" i="2" s="1"/>
  <c r="X48" i="2"/>
  <c r="Y48" i="2" s="1"/>
  <c r="X86" i="2"/>
  <c r="Y86" i="2" s="1"/>
  <c r="L95" i="2"/>
  <c r="M95" i="2" s="1"/>
  <c r="L108" i="2"/>
  <c r="M108" i="2" s="1"/>
  <c r="L104" i="2"/>
  <c r="M104" i="2" s="1"/>
  <c r="L105" i="2"/>
  <c r="M105" i="2" s="1"/>
  <c r="L92" i="2"/>
  <c r="M92" i="2" s="1"/>
  <c r="L113" i="2"/>
  <c r="M113" i="2" s="1"/>
  <c r="L94" i="2"/>
  <c r="M94" i="2" s="1"/>
  <c r="L36" i="2"/>
  <c r="M36" i="2" s="1"/>
  <c r="L85" i="2"/>
  <c r="M85" i="2" s="1"/>
  <c r="L34" i="2"/>
  <c r="M34" i="2" s="1"/>
  <c r="L72" i="2"/>
  <c r="M72" i="2" s="1"/>
  <c r="L49" i="2"/>
  <c r="M49" i="2" s="1"/>
  <c r="L46" i="2"/>
  <c r="M46" i="2" s="1"/>
  <c r="L73" i="2"/>
  <c r="M73" i="2" s="1"/>
  <c r="L55" i="2"/>
  <c r="M55" i="2" s="1"/>
  <c r="L74" i="2"/>
  <c r="M74" i="2" s="1"/>
  <c r="L50" i="2"/>
  <c r="M50" i="2" s="1"/>
  <c r="L56" i="2"/>
  <c r="M56" i="2" s="1"/>
  <c r="L70" i="2"/>
  <c r="M70" i="2" s="1"/>
  <c r="L77" i="2"/>
  <c r="M77" i="2" s="1"/>
  <c r="L41" i="2"/>
  <c r="M41" i="2" s="1"/>
  <c r="L54" i="2"/>
  <c r="M54" i="2" s="1"/>
  <c r="L42" i="2"/>
  <c r="M42" i="2" s="1"/>
  <c r="L24" i="2"/>
  <c r="M24" i="2" s="1"/>
  <c r="L39" i="2"/>
  <c r="M39" i="2" s="1"/>
  <c r="L37" i="2"/>
  <c r="M37" i="2" s="1"/>
  <c r="L44" i="2"/>
  <c r="M44" i="2" s="1"/>
  <c r="L22" i="2"/>
  <c r="M22" i="2" s="1"/>
  <c r="L80" i="2"/>
  <c r="M80" i="2" s="1"/>
  <c r="L47" i="2"/>
  <c r="M47" i="2" s="1"/>
  <c r="L35" i="2"/>
  <c r="M35" i="2" s="1"/>
  <c r="L98" i="2"/>
  <c r="M98" i="2" s="1"/>
  <c r="L107" i="2"/>
  <c r="M107" i="2" s="1"/>
  <c r="L88" i="2"/>
  <c r="M88" i="2" s="1"/>
  <c r="L102" i="2"/>
  <c r="M102" i="2" s="1"/>
  <c r="L103" i="2"/>
  <c r="M103" i="2" s="1"/>
  <c r="L101" i="2"/>
  <c r="M101" i="2" s="1"/>
  <c r="L112" i="2"/>
  <c r="M112" i="2" s="1"/>
  <c r="L29" i="2"/>
  <c r="M29" i="2" s="1"/>
  <c r="L28" i="2"/>
  <c r="M28" i="2" s="1"/>
  <c r="L57" i="2"/>
  <c r="M57" i="2" s="1"/>
  <c r="L60" i="2"/>
  <c r="M60" i="2" s="1"/>
  <c r="L81" i="2"/>
  <c r="M81" i="2" s="1"/>
  <c r="L27" i="2"/>
  <c r="M27" i="2" s="1"/>
  <c r="L23" i="2"/>
  <c r="M23" i="2" s="1"/>
  <c r="L71" i="2"/>
  <c r="M71" i="2" s="1"/>
  <c r="L31" i="2"/>
  <c r="M31" i="2" s="1"/>
  <c r="L75" i="2"/>
  <c r="M75" i="2" s="1"/>
  <c r="L82" i="2"/>
  <c r="M82" i="2" s="1"/>
  <c r="L33" i="2"/>
  <c r="M33" i="2" s="1"/>
  <c r="L58" i="2"/>
  <c r="M58" i="2" s="1"/>
  <c r="L84" i="2"/>
  <c r="M84" i="2" s="1"/>
  <c r="L61" i="2"/>
  <c r="M61" i="2" s="1"/>
  <c r="L21" i="2"/>
  <c r="M21" i="2" s="1"/>
  <c r="L69" i="2"/>
  <c r="M69" i="2" s="1"/>
  <c r="L66" i="2"/>
  <c r="M66" i="2" s="1"/>
  <c r="L53" i="2"/>
  <c r="M53" i="2" s="1"/>
  <c r="L79" i="2"/>
  <c r="M79" i="2" s="1"/>
  <c r="L96" i="2"/>
  <c r="M96" i="2" s="1"/>
  <c r="L91" i="2"/>
  <c r="M91" i="2" s="1"/>
  <c r="L99" i="2"/>
  <c r="M99" i="2" s="1"/>
  <c r="L90" i="2"/>
  <c r="M90" i="2" s="1"/>
  <c r="L106" i="2"/>
  <c r="M106" i="2" s="1"/>
  <c r="L111" i="2"/>
  <c r="M111" i="2" s="1"/>
  <c r="L32" i="2"/>
  <c r="M32" i="2" s="1"/>
  <c r="L64" i="2"/>
  <c r="M64" i="2" s="1"/>
  <c r="L62" i="2"/>
  <c r="M62" i="2" s="1"/>
  <c r="L18" i="2"/>
  <c r="M18" i="2" s="1"/>
  <c r="L20" i="2"/>
  <c r="M20" i="2" s="1"/>
  <c r="L40" i="2"/>
  <c r="M40" i="2" s="1"/>
  <c r="L63" i="2"/>
  <c r="M63" i="2" s="1"/>
  <c r="L51" i="2"/>
  <c r="M51" i="2" s="1"/>
  <c r="L43" i="2"/>
  <c r="M43" i="2" s="1"/>
  <c r="L52" i="2"/>
  <c r="M52" i="2" s="1"/>
  <c r="L19" i="2"/>
  <c r="M19" i="2" s="1"/>
  <c r="L16" i="2"/>
  <c r="M16" i="2" s="1"/>
  <c r="I9" i="3" s="1"/>
  <c r="L83" i="2"/>
  <c r="M83" i="2" s="1"/>
  <c r="L45" i="2"/>
  <c r="M45" i="2" s="1"/>
  <c r="L38" i="2"/>
  <c r="M38" i="2" s="1"/>
  <c r="L48" i="2"/>
  <c r="M48" i="2" s="1"/>
  <c r="L68" i="2"/>
  <c r="M68" i="2" s="1"/>
  <c r="L17" i="2"/>
  <c r="M17" i="2" s="1"/>
  <c r="L25" i="2"/>
  <c r="M25" i="2" s="1"/>
  <c r="L78" i="2"/>
  <c r="M78" i="2" s="1"/>
  <c r="L67" i="2"/>
  <c r="M67" i="2" s="1"/>
  <c r="L65" i="2"/>
  <c r="M65" i="2" s="1"/>
  <c r="L86" i="2"/>
  <c r="M86" i="2" s="1"/>
  <c r="L87" i="2"/>
  <c r="M87" i="2" s="1"/>
  <c r="L89" i="2"/>
  <c r="M89" i="2" s="1"/>
  <c r="L97" i="2"/>
  <c r="M97" i="2" s="1"/>
  <c r="L110" i="2"/>
  <c r="M110" i="2" s="1"/>
  <c r="L100" i="2"/>
  <c r="M100" i="2" s="1"/>
  <c r="L114" i="2"/>
  <c r="M114" i="2" s="1"/>
  <c r="L109" i="2"/>
  <c r="M109" i="2" s="1"/>
  <c r="L93" i="2"/>
  <c r="M93" i="2" s="1"/>
  <c r="L30" i="2"/>
  <c r="M30" i="2" s="1"/>
  <c r="L26" i="2"/>
  <c r="M26" i="2" s="1"/>
  <c r="L76" i="2"/>
  <c r="M76" i="2" s="1"/>
  <c r="L59" i="2"/>
  <c r="M59" i="2" s="1"/>
  <c r="AJ89" i="2"/>
  <c r="AK89" i="2" s="1"/>
  <c r="AJ96" i="2"/>
  <c r="AK96" i="2" s="1"/>
  <c r="AJ99" i="2"/>
  <c r="AK99" i="2" s="1"/>
  <c r="AJ108" i="2"/>
  <c r="AK108" i="2" s="1"/>
  <c r="AJ98" i="2"/>
  <c r="AK98" i="2" s="1"/>
  <c r="AJ107" i="2"/>
  <c r="AK107" i="2" s="1"/>
  <c r="AJ109" i="2"/>
  <c r="AK109" i="2" s="1"/>
  <c r="AJ67" i="2"/>
  <c r="AK67" i="2" s="1"/>
  <c r="AJ84" i="2"/>
  <c r="AK84" i="2" s="1"/>
  <c r="AJ73" i="2"/>
  <c r="AK73" i="2" s="1"/>
  <c r="AJ41" i="2"/>
  <c r="AK41" i="2" s="1"/>
  <c r="AJ60" i="2"/>
  <c r="AK60" i="2" s="1"/>
  <c r="AJ32" i="2"/>
  <c r="AK32" i="2" s="1"/>
  <c r="AJ47" i="2"/>
  <c r="AK47" i="2" s="1"/>
  <c r="AJ86" i="2"/>
  <c r="AK86" i="2" s="1"/>
  <c r="AJ66" i="2"/>
  <c r="AK66" i="2" s="1"/>
  <c r="AJ68" i="2"/>
  <c r="AK68" i="2" s="1"/>
  <c r="AJ54" i="2"/>
  <c r="AK54" i="2" s="1"/>
  <c r="AJ29" i="2"/>
  <c r="AK29" i="2" s="1"/>
  <c r="AJ78" i="2"/>
  <c r="AK78" i="2" s="1"/>
  <c r="AJ76" i="2"/>
  <c r="AK76" i="2" s="1"/>
  <c r="AJ24" i="2"/>
  <c r="AK24" i="2" s="1"/>
  <c r="AJ64" i="2"/>
  <c r="AK64" i="2" s="1"/>
  <c r="AJ50" i="2"/>
  <c r="AK50" i="2" s="1"/>
  <c r="AJ74" i="2"/>
  <c r="AK74" i="2" s="1"/>
  <c r="AJ113" i="2"/>
  <c r="AK113" i="2" s="1"/>
  <c r="AJ93" i="2"/>
  <c r="AK93" i="2" s="1"/>
  <c r="AJ102" i="2"/>
  <c r="AK102" i="2" s="1"/>
  <c r="AJ101" i="2"/>
  <c r="AK101" i="2" s="1"/>
  <c r="AJ100" i="2"/>
  <c r="AK100" i="2" s="1"/>
  <c r="AJ92" i="2"/>
  <c r="AK92" i="2" s="1"/>
  <c r="AJ112" i="2"/>
  <c r="AK112" i="2" s="1"/>
  <c r="AJ97" i="2"/>
  <c r="AK97" i="2" s="1"/>
  <c r="AJ111" i="2"/>
  <c r="AK111" i="2" s="1"/>
  <c r="AJ62" i="2"/>
  <c r="AK62" i="2" s="1"/>
  <c r="AJ35" i="2"/>
  <c r="AK35" i="2" s="1"/>
  <c r="AJ49" i="2"/>
  <c r="AK49" i="2" s="1"/>
  <c r="AJ39" i="2"/>
  <c r="AK39" i="2" s="1"/>
  <c r="AJ56" i="2"/>
  <c r="AK56" i="2" s="1"/>
  <c r="AJ23" i="2"/>
  <c r="AK23" i="2" s="1"/>
  <c r="AJ71" i="2"/>
  <c r="AK71" i="2" s="1"/>
  <c r="AJ18" i="2"/>
  <c r="AK18" i="2" s="1"/>
  <c r="AJ44" i="2"/>
  <c r="AK44" i="2" s="1"/>
  <c r="AJ38" i="2"/>
  <c r="AK38" i="2" s="1"/>
  <c r="AJ37" i="2"/>
  <c r="AK37" i="2" s="1"/>
  <c r="AJ82" i="2"/>
  <c r="AK82" i="2" s="1"/>
  <c r="AJ57" i="2"/>
  <c r="AK57" i="2" s="1"/>
  <c r="AJ25" i="2"/>
  <c r="AK25" i="2" s="1"/>
  <c r="AJ58" i="2"/>
  <c r="AK58" i="2" s="1"/>
  <c r="AJ43" i="2"/>
  <c r="AK43" i="2" s="1"/>
  <c r="AJ34" i="2"/>
  <c r="AK34" i="2" s="1"/>
  <c r="AJ30" i="2"/>
  <c r="AK30" i="2" s="1"/>
  <c r="AJ110" i="2"/>
  <c r="AK110" i="2" s="1"/>
  <c r="AJ88" i="2"/>
  <c r="AK88" i="2" s="1"/>
  <c r="AJ104" i="2"/>
  <c r="AK104" i="2" s="1"/>
  <c r="AJ103" i="2"/>
  <c r="AK103" i="2" s="1"/>
  <c r="AJ90" i="2"/>
  <c r="AK90" i="2" s="1"/>
  <c r="AJ106" i="2"/>
  <c r="AK106" i="2" s="1"/>
  <c r="AJ83" i="2"/>
  <c r="AK83" i="2" s="1"/>
  <c r="AJ28" i="2"/>
  <c r="AK28" i="2" s="1"/>
  <c r="AJ51" i="2"/>
  <c r="AK51" i="2" s="1"/>
  <c r="AJ81" i="2"/>
  <c r="AK81" i="2" s="1"/>
  <c r="AJ21" i="2"/>
  <c r="AK21" i="2" s="1"/>
  <c r="AJ52" i="2"/>
  <c r="AK52" i="2" s="1"/>
  <c r="AJ45" i="2"/>
  <c r="AK45" i="2" s="1"/>
  <c r="AJ72" i="2"/>
  <c r="AK72" i="2" s="1"/>
  <c r="AJ70" i="2"/>
  <c r="AK70" i="2" s="1"/>
  <c r="AJ59" i="2"/>
  <c r="AK59" i="2" s="1"/>
  <c r="AJ19" i="2"/>
  <c r="AK19" i="2" s="1"/>
  <c r="AJ31" i="2"/>
  <c r="AK31" i="2" s="1"/>
  <c r="AJ16" i="2"/>
  <c r="AK16" i="2" s="1"/>
  <c r="AG9" i="3" s="1"/>
  <c r="AJ85" i="2"/>
  <c r="AK85" i="2" s="1"/>
  <c r="AJ75" i="2"/>
  <c r="AK75" i="2" s="1"/>
  <c r="AJ55" i="2"/>
  <c r="AK55" i="2" s="1"/>
  <c r="AJ53" i="2"/>
  <c r="AK53" i="2" s="1"/>
  <c r="AJ27" i="2"/>
  <c r="AK27" i="2" s="1"/>
  <c r="AJ95" i="2"/>
  <c r="AK95" i="2" s="1"/>
  <c r="AJ94" i="2"/>
  <c r="AK94" i="2" s="1"/>
  <c r="AJ105" i="2"/>
  <c r="AK105" i="2" s="1"/>
  <c r="AJ77" i="2"/>
  <c r="AK77" i="2" s="1"/>
  <c r="AJ22" i="2"/>
  <c r="AK22" i="2" s="1"/>
  <c r="AJ42" i="2"/>
  <c r="AK42" i="2" s="1"/>
  <c r="AJ80" i="2"/>
  <c r="AK80" i="2" s="1"/>
  <c r="AJ87" i="2"/>
  <c r="AK87" i="2" s="1"/>
  <c r="AJ40" i="2"/>
  <c r="AK40" i="2" s="1"/>
  <c r="AJ91" i="2"/>
  <c r="AK91" i="2" s="1"/>
  <c r="AJ69" i="2"/>
  <c r="AK69" i="2" s="1"/>
  <c r="AJ33" i="2"/>
  <c r="AK33" i="2" s="1"/>
  <c r="AJ114" i="2"/>
  <c r="AK114" i="2" s="1"/>
  <c r="AJ46" i="2"/>
  <c r="AK46" i="2" s="1"/>
  <c r="AJ48" i="2"/>
  <c r="AK48" i="2" s="1"/>
  <c r="AJ79" i="2"/>
  <c r="AK79" i="2" s="1"/>
  <c r="AJ20" i="2"/>
  <c r="AK20" i="2" s="1"/>
  <c r="AJ63" i="2"/>
  <c r="AK63" i="2" s="1"/>
  <c r="AJ17" i="2"/>
  <c r="AK17" i="2" s="1"/>
  <c r="AJ26" i="2"/>
  <c r="AK26" i="2" s="1"/>
  <c r="AJ65" i="2"/>
  <c r="AK65" i="2" s="1"/>
  <c r="AJ61" i="2"/>
  <c r="AK61" i="2" s="1"/>
  <c r="AJ36" i="2"/>
  <c r="AK36" i="2" s="1"/>
  <c r="AR89" i="2"/>
  <c r="AS89" i="2" s="1"/>
  <c r="AR94" i="2"/>
  <c r="AS94" i="2" s="1"/>
  <c r="AR75" i="2"/>
  <c r="AS75" i="2" s="1"/>
  <c r="AR51" i="2"/>
  <c r="AS51" i="2" s="1"/>
  <c r="AR25" i="2"/>
  <c r="AS25" i="2" s="1"/>
  <c r="AR31" i="2"/>
  <c r="AS31" i="2" s="1"/>
  <c r="AR85" i="2"/>
  <c r="AS85" i="2" s="1"/>
  <c r="AR86" i="2"/>
  <c r="AS86" i="2" s="1"/>
  <c r="AR19" i="2"/>
  <c r="AS19" i="2" s="1"/>
  <c r="AR88" i="2"/>
  <c r="AS88" i="2" s="1"/>
  <c r="AR102" i="2"/>
  <c r="AS102" i="2" s="1"/>
  <c r="AR52" i="2"/>
  <c r="AS52" i="2" s="1"/>
  <c r="AR65" i="2"/>
  <c r="AS65" i="2" s="1"/>
  <c r="AR57" i="2"/>
  <c r="AS57" i="2" s="1"/>
  <c r="AR54" i="2"/>
  <c r="AS54" i="2" s="1"/>
  <c r="AR24" i="2"/>
  <c r="AS24" i="2" s="1"/>
  <c r="AR106" i="2"/>
  <c r="AS106" i="2" s="1"/>
  <c r="AR90" i="2"/>
  <c r="AS90" i="2" s="1"/>
  <c r="AR50" i="2"/>
  <c r="AS50" i="2" s="1"/>
  <c r="AR59" i="2"/>
  <c r="AS59" i="2" s="1"/>
  <c r="AR16" i="2"/>
  <c r="AS16" i="2" s="1"/>
  <c r="AO9" i="3" s="1"/>
  <c r="AR81" i="2"/>
  <c r="AS81" i="2" s="1"/>
  <c r="AR97" i="2"/>
  <c r="AS97" i="2" s="1"/>
  <c r="AR27" i="2"/>
  <c r="AS27" i="2" s="1"/>
  <c r="AR20" i="2"/>
  <c r="AS20" i="2" s="1"/>
  <c r="AR95" i="2"/>
  <c r="AS95" i="2" s="1"/>
  <c r="AR111" i="2"/>
  <c r="AS111" i="2" s="1"/>
  <c r="AR66" i="2"/>
  <c r="AS66" i="2" s="1"/>
  <c r="AR47" i="2"/>
  <c r="AS47" i="2" s="1"/>
  <c r="AR38" i="2"/>
  <c r="AS38" i="2" s="1"/>
  <c r="AR55" i="2"/>
  <c r="AS55" i="2" s="1"/>
  <c r="AR93" i="2"/>
  <c r="AS93" i="2" s="1"/>
  <c r="AR61" i="2"/>
  <c r="AS61" i="2" s="1"/>
  <c r="AR60" i="2"/>
  <c r="AS60" i="2" s="1"/>
  <c r="AR99" i="2"/>
  <c r="AS99" i="2" s="1"/>
  <c r="AR113" i="2"/>
  <c r="AS113" i="2" s="1"/>
  <c r="AR78" i="2"/>
  <c r="AS78" i="2" s="1"/>
  <c r="AR70" i="2"/>
  <c r="AS70" i="2" s="1"/>
  <c r="AR18" i="2"/>
  <c r="AS18" i="2" s="1"/>
  <c r="AR28" i="2"/>
  <c r="AS28" i="2" s="1"/>
  <c r="AR76" i="2"/>
  <c r="AS76" i="2" s="1"/>
  <c r="AR109" i="2"/>
  <c r="AS109" i="2" s="1"/>
  <c r="AR67" i="2"/>
  <c r="AS67" i="2" s="1"/>
  <c r="AR45" i="2"/>
  <c r="AS45" i="2" s="1"/>
  <c r="AR26" i="2"/>
  <c r="AS26" i="2" s="1"/>
  <c r="AR87" i="2"/>
  <c r="AS87" i="2" s="1"/>
  <c r="AR73" i="2"/>
  <c r="AS73" i="2" s="1"/>
  <c r="AR112" i="2"/>
  <c r="AS112" i="2" s="1"/>
  <c r="AR40" i="2"/>
  <c r="AS40" i="2" s="1"/>
  <c r="AR32" i="2"/>
  <c r="AS32" i="2" s="1"/>
  <c r="AR98" i="2"/>
  <c r="AS98" i="2" s="1"/>
  <c r="AR108" i="2"/>
  <c r="AS108" i="2" s="1"/>
  <c r="AR62" i="2"/>
  <c r="AS62" i="2" s="1"/>
  <c r="AR71" i="2"/>
  <c r="AS71" i="2" s="1"/>
  <c r="AR69" i="2"/>
  <c r="AS69" i="2" s="1"/>
  <c r="AR77" i="2"/>
  <c r="AS77" i="2" s="1"/>
  <c r="AR110" i="2"/>
  <c r="AS110" i="2" s="1"/>
  <c r="AR36" i="2"/>
  <c r="AS36" i="2" s="1"/>
  <c r="AR30" i="2"/>
  <c r="AS30" i="2" s="1"/>
  <c r="AR100" i="2"/>
  <c r="AS100" i="2" s="1"/>
  <c r="AR101" i="2"/>
  <c r="AS101" i="2" s="1"/>
  <c r="AR53" i="2"/>
  <c r="AS53" i="2" s="1"/>
  <c r="AR56" i="2"/>
  <c r="AS56" i="2" s="1"/>
  <c r="AR79" i="2"/>
  <c r="AS79" i="2" s="1"/>
  <c r="AR58" i="2"/>
  <c r="AS58" i="2" s="1"/>
  <c r="AR92" i="2"/>
  <c r="AS92" i="2" s="1"/>
  <c r="AR114" i="2"/>
  <c r="AS114" i="2" s="1"/>
  <c r="AR63" i="2"/>
  <c r="AS63" i="2" s="1"/>
  <c r="AR29" i="2"/>
  <c r="AS29" i="2" s="1"/>
  <c r="AR22" i="2"/>
  <c r="AS22" i="2" s="1"/>
  <c r="AR68" i="2"/>
  <c r="AS68" i="2" s="1"/>
  <c r="AR39" i="2"/>
  <c r="AS39" i="2" s="1"/>
  <c r="AR82" i="2"/>
  <c r="AS82" i="2" s="1"/>
  <c r="AR37" i="2"/>
  <c r="AS37" i="2" s="1"/>
  <c r="AR33" i="2"/>
  <c r="AS33" i="2" s="1"/>
  <c r="AR96" i="2"/>
  <c r="AS96" i="2" s="1"/>
  <c r="AR84" i="2"/>
  <c r="AS84" i="2" s="1"/>
  <c r="AR42" i="2"/>
  <c r="AS42" i="2" s="1"/>
  <c r="AR34" i="2"/>
  <c r="AS34" i="2" s="1"/>
  <c r="AR35" i="2"/>
  <c r="AS35" i="2" s="1"/>
  <c r="AR64" i="2"/>
  <c r="AS64" i="2" s="1"/>
  <c r="AR104" i="2"/>
  <c r="AS104" i="2" s="1"/>
  <c r="AR80" i="2"/>
  <c r="AS80" i="2" s="1"/>
  <c r="AR21" i="2"/>
  <c r="AS21" i="2" s="1"/>
  <c r="AR105" i="2"/>
  <c r="AS105" i="2" s="1"/>
  <c r="AR48" i="2"/>
  <c r="AS48" i="2" s="1"/>
  <c r="AR41" i="2"/>
  <c r="AS41" i="2" s="1"/>
  <c r="AR74" i="2"/>
  <c r="AS74" i="2" s="1"/>
  <c r="AR17" i="2"/>
  <c r="AS17" i="2" s="1"/>
  <c r="AR49" i="2"/>
  <c r="AS49" i="2" s="1"/>
  <c r="AR103" i="2"/>
  <c r="AS103" i="2" s="1"/>
  <c r="AR107" i="2"/>
  <c r="AS107" i="2" s="1"/>
  <c r="AR44" i="2"/>
  <c r="AS44" i="2" s="1"/>
  <c r="AR72" i="2"/>
  <c r="AS72" i="2" s="1"/>
  <c r="AR83" i="2"/>
  <c r="AS83" i="2" s="1"/>
  <c r="AR43" i="2"/>
  <c r="AS43" i="2" s="1"/>
  <c r="AR91" i="2"/>
  <c r="AS91" i="2" s="1"/>
  <c r="AR23" i="2"/>
  <c r="AS23" i="2" s="1"/>
  <c r="AR46" i="2"/>
  <c r="AS46" i="2" s="1"/>
  <c r="T91" i="2"/>
  <c r="U91" i="2" s="1"/>
  <c r="T113" i="2"/>
  <c r="U113" i="2" s="1"/>
  <c r="T32" i="2"/>
  <c r="U32" i="2" s="1"/>
  <c r="T59" i="2"/>
  <c r="U59" i="2" s="1"/>
  <c r="T52" i="2"/>
  <c r="U52" i="2" s="1"/>
  <c r="T73" i="2"/>
  <c r="U73" i="2" s="1"/>
  <c r="T103" i="2"/>
  <c r="U103" i="2" s="1"/>
  <c r="T43" i="2"/>
  <c r="U43" i="2" s="1"/>
  <c r="T94" i="2"/>
  <c r="U94" i="2" s="1"/>
  <c r="T108" i="2"/>
  <c r="U108" i="2" s="1"/>
  <c r="T30" i="2"/>
  <c r="U30" i="2" s="1"/>
  <c r="T100" i="2"/>
  <c r="U100" i="2" s="1"/>
  <c r="T102" i="2"/>
  <c r="U102" i="2" s="1"/>
  <c r="T37" i="2"/>
  <c r="U37" i="2" s="1"/>
  <c r="T74" i="2"/>
  <c r="U74" i="2" s="1"/>
  <c r="T64" i="2"/>
  <c r="U64" i="2" s="1"/>
  <c r="T44" i="2"/>
  <c r="U44" i="2" s="1"/>
  <c r="T90" i="2"/>
  <c r="U90" i="2" s="1"/>
  <c r="T29" i="2"/>
  <c r="U29" i="2" s="1"/>
  <c r="T105" i="2"/>
  <c r="U105" i="2" s="1"/>
  <c r="T20" i="2"/>
  <c r="U20" i="2" s="1"/>
  <c r="T110" i="2"/>
  <c r="U110" i="2" s="1"/>
  <c r="T56" i="2"/>
  <c r="U56" i="2" s="1"/>
  <c r="T34" i="2"/>
  <c r="U34" i="2" s="1"/>
  <c r="T38" i="2"/>
  <c r="U38" i="2" s="1"/>
  <c r="T53" i="2"/>
  <c r="U53" i="2" s="1"/>
  <c r="T31" i="2"/>
  <c r="U31" i="2" s="1"/>
  <c r="T97" i="2"/>
  <c r="U97" i="2" s="1"/>
  <c r="T89" i="2"/>
  <c r="U89" i="2" s="1"/>
  <c r="T104" i="2"/>
  <c r="U104" i="2" s="1"/>
  <c r="T19" i="2"/>
  <c r="U19" i="2" s="1"/>
  <c r="T98" i="2"/>
  <c r="U98" i="2" s="1"/>
  <c r="T63" i="2"/>
  <c r="U63" i="2" s="1"/>
  <c r="T58" i="2"/>
  <c r="U58" i="2" s="1"/>
  <c r="T87" i="2"/>
  <c r="U87" i="2" s="1"/>
  <c r="T21" i="2"/>
  <c r="U21" i="2" s="1"/>
  <c r="T86" i="2"/>
  <c r="U86" i="2" s="1"/>
  <c r="T85" i="2"/>
  <c r="U85" i="2" s="1"/>
  <c r="T95" i="2"/>
  <c r="U95" i="2" s="1"/>
  <c r="T101" i="2"/>
  <c r="U101" i="2" s="1"/>
  <c r="T55" i="2"/>
  <c r="U55" i="2" s="1"/>
  <c r="T68" i="2"/>
  <c r="U68" i="2" s="1"/>
  <c r="T36" i="2"/>
  <c r="U36" i="2" s="1"/>
  <c r="T49" i="2"/>
  <c r="U49" i="2" s="1"/>
  <c r="T48" i="2"/>
  <c r="U48" i="2" s="1"/>
  <c r="T96" i="2"/>
  <c r="U96" i="2" s="1"/>
  <c r="T114" i="2"/>
  <c r="U114" i="2" s="1"/>
  <c r="T46" i="2"/>
  <c r="U46" i="2" s="1"/>
  <c r="T25" i="2"/>
  <c r="U25" i="2" s="1"/>
  <c r="T39" i="2"/>
  <c r="U39" i="2" s="1"/>
  <c r="T66" i="2"/>
  <c r="U66" i="2" s="1"/>
  <c r="T106" i="2"/>
  <c r="U106" i="2" s="1"/>
  <c r="T69" i="2"/>
  <c r="U69" i="2" s="1"/>
  <c r="T42" i="2"/>
  <c r="U42" i="2" s="1"/>
  <c r="T54" i="2"/>
  <c r="U54" i="2" s="1"/>
  <c r="T79" i="2"/>
  <c r="U79" i="2" s="1"/>
  <c r="T47" i="2"/>
  <c r="U47" i="2" s="1"/>
  <c r="T84" i="2"/>
  <c r="U84" i="2" s="1"/>
  <c r="T70" i="2"/>
  <c r="U70" i="2" s="1"/>
  <c r="T81" i="2"/>
  <c r="U81" i="2" s="1"/>
  <c r="T33" i="2"/>
  <c r="U33" i="2" s="1"/>
  <c r="T67" i="2"/>
  <c r="U67" i="2" s="1"/>
  <c r="T82" i="2"/>
  <c r="U82" i="2" s="1"/>
  <c r="T57" i="2"/>
  <c r="U57" i="2" s="1"/>
  <c r="T75" i="2"/>
  <c r="U75" i="2" s="1"/>
  <c r="T41" i="2"/>
  <c r="U41" i="2" s="1"/>
  <c r="T88" i="2"/>
  <c r="U88" i="2" s="1"/>
  <c r="T111" i="2"/>
  <c r="U111" i="2" s="1"/>
  <c r="T83" i="2"/>
  <c r="U83" i="2" s="1"/>
  <c r="T51" i="2"/>
  <c r="U51" i="2" s="1"/>
  <c r="T35" i="2"/>
  <c r="U35" i="2" s="1"/>
  <c r="T18" i="2"/>
  <c r="U18" i="2" s="1"/>
  <c r="T23" i="2"/>
  <c r="U23" i="2" s="1"/>
  <c r="T93" i="2"/>
  <c r="U93" i="2" s="1"/>
  <c r="T80" i="2"/>
  <c r="U80" i="2" s="1"/>
  <c r="T26" i="2"/>
  <c r="U26" i="2" s="1"/>
  <c r="T50" i="2"/>
  <c r="U50" i="2" s="1"/>
  <c r="T61" i="2"/>
  <c r="U61" i="2" s="1"/>
  <c r="T65" i="2"/>
  <c r="U65" i="2" s="1"/>
  <c r="T17" i="2"/>
  <c r="U17" i="2" s="1"/>
  <c r="T71" i="2"/>
  <c r="U71" i="2" s="1"/>
  <c r="T99" i="2"/>
  <c r="U99" i="2" s="1"/>
  <c r="T107" i="2"/>
  <c r="U107" i="2" s="1"/>
  <c r="T16" i="2"/>
  <c r="U16" i="2" s="1"/>
  <c r="Q9" i="3" s="1"/>
  <c r="T28" i="2"/>
  <c r="U28" i="2" s="1"/>
  <c r="T60" i="2"/>
  <c r="U60" i="2" s="1"/>
  <c r="T72" i="2"/>
  <c r="U72" i="2" s="1"/>
  <c r="T92" i="2"/>
  <c r="U92" i="2" s="1"/>
  <c r="T78" i="2"/>
  <c r="U78" i="2" s="1"/>
  <c r="T77" i="2"/>
  <c r="U77" i="2" s="1"/>
  <c r="T62" i="2"/>
  <c r="U62" i="2" s="1"/>
  <c r="T27" i="2"/>
  <c r="U27" i="2" s="1"/>
  <c r="T76" i="2"/>
  <c r="U76" i="2" s="1"/>
  <c r="T22" i="2"/>
  <c r="U22" i="2" s="1"/>
  <c r="T109" i="2"/>
  <c r="U109" i="2" s="1"/>
  <c r="T40" i="2"/>
  <c r="U40" i="2" s="1"/>
  <c r="T45" i="2"/>
  <c r="U45" i="2" s="1"/>
  <c r="T112" i="2"/>
  <c r="U112" i="2" s="1"/>
  <c r="T24" i="2"/>
  <c r="U24" i="2" s="1"/>
  <c r="AN110" i="2"/>
  <c r="AO110" i="2" s="1"/>
  <c r="AN102" i="2"/>
  <c r="AO102" i="2" s="1"/>
  <c r="AN37" i="2"/>
  <c r="AO37" i="2" s="1"/>
  <c r="AN26" i="2"/>
  <c r="AO26" i="2" s="1"/>
  <c r="AN70" i="2"/>
  <c r="AO70" i="2" s="1"/>
  <c r="AN65" i="2"/>
  <c r="AO65" i="2" s="1"/>
  <c r="AN44" i="2"/>
  <c r="AO44" i="2" s="1"/>
  <c r="AN69" i="2"/>
  <c r="AO69" i="2" s="1"/>
  <c r="AN105" i="2"/>
  <c r="AO105" i="2" s="1"/>
  <c r="AN94" i="2"/>
  <c r="AO94" i="2" s="1"/>
  <c r="AN77" i="2"/>
  <c r="AO77" i="2" s="1"/>
  <c r="AN73" i="2"/>
  <c r="AO73" i="2" s="1"/>
  <c r="AN81" i="2"/>
  <c r="AO81" i="2" s="1"/>
  <c r="AN103" i="2"/>
  <c r="AO103" i="2" s="1"/>
  <c r="AN87" i="2"/>
  <c r="AO87" i="2" s="1"/>
  <c r="AN33" i="2"/>
  <c r="AO33" i="2" s="1"/>
  <c r="AN17" i="2"/>
  <c r="AO17" i="2" s="1"/>
  <c r="AN22" i="2"/>
  <c r="AO22" i="2" s="1"/>
  <c r="AN63" i="2"/>
  <c r="AO63" i="2" s="1"/>
  <c r="AN113" i="2"/>
  <c r="AO113" i="2" s="1"/>
  <c r="AN82" i="2"/>
  <c r="AO82" i="2" s="1"/>
  <c r="AN42" i="2"/>
  <c r="AO42" i="2" s="1"/>
  <c r="AN61" i="2"/>
  <c r="AO61" i="2" s="1"/>
  <c r="AN30" i="2"/>
  <c r="AO30" i="2" s="1"/>
  <c r="AN25" i="2"/>
  <c r="AO25" i="2" s="1"/>
  <c r="AN98" i="2"/>
  <c r="AO98" i="2" s="1"/>
  <c r="AN47" i="2"/>
  <c r="AO47" i="2" s="1"/>
  <c r="AN80" i="2"/>
  <c r="AO80" i="2" s="1"/>
  <c r="AN29" i="2"/>
  <c r="AO29" i="2" s="1"/>
  <c r="AN85" i="2"/>
  <c r="AO85" i="2" s="1"/>
  <c r="AN27" i="2"/>
  <c r="AO27" i="2" s="1"/>
  <c r="AN38" i="2"/>
  <c r="AO38" i="2" s="1"/>
  <c r="AN97" i="2"/>
  <c r="AO97" i="2" s="1"/>
  <c r="AN100" i="2"/>
  <c r="AO100" i="2" s="1"/>
  <c r="AN76" i="2"/>
  <c r="AO76" i="2" s="1"/>
  <c r="AN83" i="2"/>
  <c r="AO83" i="2" s="1"/>
  <c r="AN23" i="2"/>
  <c r="AO23" i="2" s="1"/>
  <c r="AN96" i="2"/>
  <c r="AO96" i="2" s="1"/>
  <c r="AN111" i="2"/>
  <c r="AO111" i="2" s="1"/>
  <c r="AN75" i="2"/>
  <c r="AO75" i="2" s="1"/>
  <c r="AN31" i="2"/>
  <c r="AO31" i="2" s="1"/>
  <c r="AN64" i="2"/>
  <c r="AO64" i="2" s="1"/>
  <c r="AN46" i="2"/>
  <c r="AO46" i="2" s="1"/>
  <c r="AN21" i="2"/>
  <c r="AO21" i="2" s="1"/>
  <c r="AN112" i="2"/>
  <c r="AO112" i="2" s="1"/>
  <c r="AN60" i="2"/>
  <c r="AO60" i="2" s="1"/>
  <c r="AN20" i="2"/>
  <c r="AO20" i="2" s="1"/>
  <c r="AN39" i="2"/>
  <c r="AO39" i="2" s="1"/>
  <c r="AN54" i="2"/>
  <c r="AO54" i="2" s="1"/>
  <c r="AN34" i="2"/>
  <c r="AO34" i="2" s="1"/>
  <c r="AN108" i="2"/>
  <c r="AO108" i="2" s="1"/>
  <c r="AN40" i="2"/>
  <c r="AO40" i="2" s="1"/>
  <c r="AN43" i="2"/>
  <c r="AO43" i="2" s="1"/>
  <c r="AN74" i="2"/>
  <c r="AO74" i="2" s="1"/>
  <c r="AN28" i="2"/>
  <c r="AO28" i="2" s="1"/>
  <c r="AN67" i="2"/>
  <c r="AO67" i="2" s="1"/>
  <c r="AN18" i="2"/>
  <c r="AO18" i="2" s="1"/>
  <c r="AN91" i="2"/>
  <c r="AO91" i="2" s="1"/>
  <c r="AN104" i="2"/>
  <c r="AO104" i="2" s="1"/>
  <c r="AN55" i="2"/>
  <c r="AO55" i="2" s="1"/>
  <c r="AN78" i="2"/>
  <c r="AO78" i="2" s="1"/>
  <c r="AN49" i="2"/>
  <c r="AO49" i="2" s="1"/>
  <c r="AN88" i="2"/>
  <c r="AO88" i="2" s="1"/>
  <c r="AN107" i="2"/>
  <c r="AO107" i="2" s="1"/>
  <c r="AN84" i="2"/>
  <c r="AO84" i="2" s="1"/>
  <c r="AN24" i="2"/>
  <c r="AO24" i="2" s="1"/>
  <c r="AN35" i="2"/>
  <c r="AO35" i="2" s="1"/>
  <c r="AN62" i="2"/>
  <c r="AO62" i="2" s="1"/>
  <c r="AN99" i="2"/>
  <c r="AO99" i="2" s="1"/>
  <c r="AN101" i="2"/>
  <c r="AO101" i="2" s="1"/>
  <c r="AN79" i="2"/>
  <c r="AO79" i="2" s="1"/>
  <c r="AN72" i="2"/>
  <c r="AO72" i="2" s="1"/>
  <c r="AN32" i="2"/>
  <c r="AO32" i="2" s="1"/>
  <c r="AN51" i="2"/>
  <c r="AO51" i="2" s="1"/>
  <c r="AN92" i="2"/>
  <c r="AO92" i="2" s="1"/>
  <c r="AN89" i="2"/>
  <c r="AO89" i="2" s="1"/>
  <c r="AN19" i="2"/>
  <c r="AO19" i="2" s="1"/>
  <c r="AN68" i="2"/>
  <c r="AO68" i="2" s="1"/>
  <c r="AN71" i="2"/>
  <c r="AO71" i="2" s="1"/>
  <c r="AN66" i="2"/>
  <c r="AO66" i="2" s="1"/>
  <c r="AN41" i="2"/>
  <c r="AO41" i="2" s="1"/>
  <c r="AN57" i="2"/>
  <c r="AO57" i="2" s="1"/>
  <c r="AN95" i="2"/>
  <c r="AO95" i="2" s="1"/>
  <c r="AN114" i="2"/>
  <c r="AO114" i="2" s="1"/>
  <c r="AN58" i="2"/>
  <c r="AO58" i="2" s="1"/>
  <c r="AN59" i="2"/>
  <c r="AO59" i="2" s="1"/>
  <c r="AN48" i="2"/>
  <c r="AO48" i="2" s="1"/>
  <c r="AN109" i="2"/>
  <c r="AO109" i="2" s="1"/>
  <c r="AN90" i="2"/>
  <c r="AO90" i="2" s="1"/>
  <c r="AN50" i="2"/>
  <c r="AO50" i="2" s="1"/>
  <c r="AN86" i="2"/>
  <c r="AO86" i="2" s="1"/>
  <c r="AN52" i="2"/>
  <c r="AO52" i="2" s="1"/>
  <c r="AN16" i="2"/>
  <c r="AO16" i="2" s="1"/>
  <c r="AK9" i="3" s="1"/>
  <c r="AN106" i="2"/>
  <c r="AO106" i="2" s="1"/>
  <c r="AN93" i="2"/>
  <c r="AO93" i="2" s="1"/>
  <c r="AN53" i="2"/>
  <c r="AO53" i="2" s="1"/>
  <c r="AN45" i="2"/>
  <c r="AO45" i="2" s="1"/>
  <c r="AN56" i="2"/>
  <c r="AO56" i="2" s="1"/>
  <c r="AN36" i="2"/>
  <c r="AO36" i="2" s="1"/>
  <c r="AC33" i="3"/>
  <c r="AD32" i="3"/>
  <c r="Y33" i="3"/>
  <c r="Z32" i="3"/>
  <c r="E32" i="3"/>
  <c r="F31" i="3"/>
  <c r="AH9" i="3" l="1"/>
  <c r="AG10" i="3"/>
  <c r="V9" i="3"/>
  <c r="U10" i="3"/>
  <c r="AK10" i="3"/>
  <c r="AL9" i="3"/>
  <c r="Q10" i="3"/>
  <c r="R9" i="3"/>
  <c r="I10" i="3"/>
  <c r="J9" i="3"/>
  <c r="M10" i="3"/>
  <c r="N9" i="3"/>
  <c r="AP9" i="3"/>
  <c r="AO10" i="3"/>
  <c r="AC34" i="3"/>
  <c r="AD33" i="3"/>
  <c r="Z33" i="3"/>
  <c r="Y34" i="3"/>
  <c r="E33" i="3"/>
  <c r="F32" i="3"/>
  <c r="U11" i="3" l="1"/>
  <c r="V10" i="3"/>
  <c r="R10" i="3"/>
  <c r="Q11" i="3"/>
  <c r="AG11" i="3"/>
  <c r="AH10" i="3"/>
  <c r="M11" i="3"/>
  <c r="N10" i="3"/>
  <c r="AP10" i="3"/>
  <c r="AO11" i="3"/>
  <c r="I11" i="3"/>
  <c r="J10" i="3"/>
  <c r="AK11" i="3"/>
  <c r="AL10" i="3"/>
  <c r="AC35" i="3"/>
  <c r="AD34" i="3"/>
  <c r="Z34" i="3"/>
  <c r="Y35" i="3"/>
  <c r="E34" i="3"/>
  <c r="F33" i="3"/>
  <c r="R11" i="3" l="1"/>
  <c r="Q12" i="3"/>
  <c r="J11" i="3"/>
  <c r="I12" i="3"/>
  <c r="M12" i="3"/>
  <c r="N11" i="3"/>
  <c r="AP11" i="3"/>
  <c r="AO12" i="3"/>
  <c r="AK12" i="3"/>
  <c r="AL11" i="3"/>
  <c r="AG12" i="3"/>
  <c r="AH11" i="3"/>
  <c r="U12" i="3"/>
  <c r="V11" i="3"/>
  <c r="AC36" i="3"/>
  <c r="AD35" i="3"/>
  <c r="Z35" i="3"/>
  <c r="Y36" i="3"/>
  <c r="E35" i="3"/>
  <c r="F34" i="3"/>
  <c r="AO13" i="3" l="1"/>
  <c r="AP12" i="3"/>
  <c r="I13" i="3"/>
  <c r="J12" i="3"/>
  <c r="AH12" i="3"/>
  <c r="AG13" i="3"/>
  <c r="Q13" i="3"/>
  <c r="R12" i="3"/>
  <c r="V12" i="3"/>
  <c r="U13" i="3"/>
  <c r="AL12" i="3"/>
  <c r="AK13" i="3"/>
  <c r="M13" i="3"/>
  <c r="N12" i="3"/>
  <c r="AC37" i="3"/>
  <c r="AD36" i="3"/>
  <c r="Y37" i="3"/>
  <c r="Z36" i="3"/>
  <c r="E36" i="3"/>
  <c r="F35" i="3"/>
  <c r="AK14" i="3" l="1"/>
  <c r="AL13" i="3"/>
  <c r="Q14" i="3"/>
  <c r="R13" i="3"/>
  <c r="I14" i="3"/>
  <c r="J13" i="3"/>
  <c r="AG14" i="3"/>
  <c r="AH13" i="3"/>
  <c r="U14" i="3"/>
  <c r="V13" i="3"/>
  <c r="M14" i="3"/>
  <c r="N13" i="3"/>
  <c r="AO14" i="3"/>
  <c r="AP13" i="3"/>
  <c r="AC38" i="3"/>
  <c r="AD37" i="3"/>
  <c r="Y38" i="3"/>
  <c r="Z37" i="3"/>
  <c r="E37" i="3"/>
  <c r="F36" i="3"/>
  <c r="AO15" i="3" l="1"/>
  <c r="AP14" i="3"/>
  <c r="AK15" i="3"/>
  <c r="AL14" i="3"/>
  <c r="U15" i="3"/>
  <c r="V14" i="3"/>
  <c r="N14" i="3"/>
  <c r="M15" i="3"/>
  <c r="AH14" i="3"/>
  <c r="AG15" i="3"/>
  <c r="Q15" i="3"/>
  <c r="R14" i="3"/>
  <c r="I15" i="3"/>
  <c r="J14" i="3"/>
  <c r="AC39" i="3"/>
  <c r="AD38" i="3"/>
  <c r="Y39" i="3"/>
  <c r="Z38" i="3"/>
  <c r="E38" i="3"/>
  <c r="F37" i="3"/>
  <c r="AL15" i="3" l="1"/>
  <c r="AK16" i="3"/>
  <c r="N15" i="3"/>
  <c r="M16" i="3"/>
  <c r="R15" i="3"/>
  <c r="Q16" i="3"/>
  <c r="AG16" i="3"/>
  <c r="AH15" i="3"/>
  <c r="I16" i="3"/>
  <c r="J15" i="3"/>
  <c r="U16" i="3"/>
  <c r="V15" i="3"/>
  <c r="AP15" i="3"/>
  <c r="AO16" i="3"/>
  <c r="AC40" i="3"/>
  <c r="AD39" i="3"/>
  <c r="Y40" i="3"/>
  <c r="Z39" i="3"/>
  <c r="E39" i="3"/>
  <c r="F38" i="3"/>
  <c r="M17" i="3" l="1"/>
  <c r="N16" i="3"/>
  <c r="U17" i="3"/>
  <c r="V16" i="3"/>
  <c r="AO17" i="3"/>
  <c r="AP16" i="3"/>
  <c r="R16" i="3"/>
  <c r="Q17" i="3"/>
  <c r="AK17" i="3"/>
  <c r="AL16" i="3"/>
  <c r="AG17" i="3"/>
  <c r="AH16" i="3"/>
  <c r="I17" i="3"/>
  <c r="J16" i="3"/>
  <c r="AC41" i="3"/>
  <c r="AD40" i="3"/>
  <c r="Y41" i="3"/>
  <c r="Z40" i="3"/>
  <c r="E40" i="3"/>
  <c r="F39" i="3"/>
  <c r="Q18" i="3" l="1"/>
  <c r="R17" i="3"/>
  <c r="AG18" i="3"/>
  <c r="AH17" i="3"/>
  <c r="U18" i="3"/>
  <c r="V17" i="3"/>
  <c r="I18" i="3"/>
  <c r="J17" i="3"/>
  <c r="AL17" i="3"/>
  <c r="AK18" i="3"/>
  <c r="AO18" i="3"/>
  <c r="AP17" i="3"/>
  <c r="M18" i="3"/>
  <c r="N17" i="3"/>
  <c r="AC42" i="3"/>
  <c r="AD41" i="3"/>
  <c r="Y42" i="3"/>
  <c r="Z41" i="3"/>
  <c r="E41" i="3"/>
  <c r="F40" i="3"/>
  <c r="M19" i="3" l="1"/>
  <c r="N18" i="3"/>
  <c r="V18" i="3"/>
  <c r="U19" i="3"/>
  <c r="AO19" i="3"/>
  <c r="AP18" i="3"/>
  <c r="I19" i="3"/>
  <c r="J18" i="3"/>
  <c r="AG19" i="3"/>
  <c r="AH18" i="3"/>
  <c r="R18" i="3"/>
  <c r="Q19" i="3"/>
  <c r="AK19" i="3"/>
  <c r="AL18" i="3"/>
  <c r="AC43" i="3"/>
  <c r="AD42" i="3"/>
  <c r="Y43" i="3"/>
  <c r="Z42" i="3"/>
  <c r="E42" i="3"/>
  <c r="F41" i="3"/>
  <c r="U20" i="3" l="1"/>
  <c r="V19" i="3"/>
  <c r="I20" i="3"/>
  <c r="J19" i="3"/>
  <c r="R19" i="3"/>
  <c r="Q20" i="3"/>
  <c r="AK20" i="3"/>
  <c r="AL19" i="3"/>
  <c r="AH19" i="3"/>
  <c r="AG20" i="3"/>
  <c r="AO20" i="3"/>
  <c r="AP19" i="3"/>
  <c r="N19" i="3"/>
  <c r="M20" i="3"/>
  <c r="AC44" i="3"/>
  <c r="AD43" i="3"/>
  <c r="Z43" i="3"/>
  <c r="Y44" i="3"/>
  <c r="E43" i="3"/>
  <c r="F42" i="3"/>
  <c r="AP20" i="3" l="1"/>
  <c r="AO21" i="3"/>
  <c r="AK21" i="3"/>
  <c r="AL20" i="3"/>
  <c r="I21" i="3"/>
  <c r="J20" i="3"/>
  <c r="AG21" i="3"/>
  <c r="AH20" i="3"/>
  <c r="R20" i="3"/>
  <c r="Q21" i="3"/>
  <c r="M21" i="3"/>
  <c r="N20" i="3"/>
  <c r="U21" i="3"/>
  <c r="V20" i="3"/>
  <c r="AC45" i="3"/>
  <c r="AD44" i="3"/>
  <c r="Y45" i="3"/>
  <c r="Z44" i="3"/>
  <c r="E44" i="3"/>
  <c r="F43" i="3"/>
  <c r="N21" i="3" l="1"/>
  <c r="M22" i="3"/>
  <c r="AG22" i="3"/>
  <c r="AH21" i="3"/>
  <c r="AK22" i="3"/>
  <c r="AL21" i="3"/>
  <c r="AO22" i="3"/>
  <c r="AP21" i="3"/>
  <c r="Q22" i="3"/>
  <c r="R21" i="3"/>
  <c r="V21" i="3"/>
  <c r="U22" i="3"/>
  <c r="I22" i="3"/>
  <c r="J21" i="3"/>
  <c r="AC46" i="3"/>
  <c r="AD45" i="3"/>
  <c r="Y46" i="3"/>
  <c r="Z45" i="3"/>
  <c r="E45" i="3"/>
  <c r="F44" i="3"/>
  <c r="V22" i="3" l="1"/>
  <c r="U23" i="3"/>
  <c r="AO23" i="3"/>
  <c r="AP22" i="3"/>
  <c r="AH22" i="3"/>
  <c r="AG23" i="3"/>
  <c r="M23" i="3"/>
  <c r="N22" i="3"/>
  <c r="I23" i="3"/>
  <c r="J22" i="3"/>
  <c r="Q23" i="3"/>
  <c r="R22" i="3"/>
  <c r="AK23" i="3"/>
  <c r="AL22" i="3"/>
  <c r="AC47" i="3"/>
  <c r="AD46" i="3"/>
  <c r="Y47" i="3"/>
  <c r="Z46" i="3"/>
  <c r="E46" i="3"/>
  <c r="F45" i="3"/>
  <c r="V23" i="3" l="1"/>
  <c r="U24" i="3"/>
  <c r="Q24" i="3"/>
  <c r="R23" i="3"/>
  <c r="M24" i="3"/>
  <c r="N23" i="3"/>
  <c r="AP23" i="3"/>
  <c r="AO24" i="3"/>
  <c r="AG24" i="3"/>
  <c r="AH23" i="3"/>
  <c r="AK24" i="3"/>
  <c r="AL23" i="3"/>
  <c r="I24" i="3"/>
  <c r="J23" i="3"/>
  <c r="AD47" i="3"/>
  <c r="AC48" i="3"/>
  <c r="Y48" i="3"/>
  <c r="Z47" i="3"/>
  <c r="E47" i="3"/>
  <c r="F46" i="3"/>
  <c r="AO25" i="3" l="1"/>
  <c r="AP24" i="3"/>
  <c r="AL24" i="3"/>
  <c r="AK25" i="3"/>
  <c r="R24" i="3"/>
  <c r="Q25" i="3"/>
  <c r="V24" i="3"/>
  <c r="U25" i="3"/>
  <c r="I25" i="3"/>
  <c r="J24" i="3"/>
  <c r="AG25" i="3"/>
  <c r="AH24" i="3"/>
  <c r="M25" i="3"/>
  <c r="N24" i="3"/>
  <c r="AC49" i="3"/>
  <c r="AD48" i="3"/>
  <c r="Y49" i="3"/>
  <c r="Z48" i="3"/>
  <c r="E48" i="3"/>
  <c r="F47" i="3"/>
  <c r="U26" i="3" l="1"/>
  <c r="V25" i="3"/>
  <c r="AL25" i="3"/>
  <c r="AK26" i="3"/>
  <c r="AG26" i="3"/>
  <c r="AH25" i="3"/>
  <c r="R25" i="3"/>
  <c r="Q26" i="3"/>
  <c r="M26" i="3"/>
  <c r="N25" i="3"/>
  <c r="I26" i="3"/>
  <c r="J25" i="3"/>
  <c r="AO26" i="3"/>
  <c r="AP25" i="3"/>
  <c r="AC50" i="3"/>
  <c r="AD49" i="3"/>
  <c r="Y50" i="3"/>
  <c r="Z49" i="3"/>
  <c r="E49" i="3"/>
  <c r="F48" i="3"/>
  <c r="Q27" i="3" l="1"/>
  <c r="R26" i="3"/>
  <c r="AK27" i="3"/>
  <c r="AL26" i="3"/>
  <c r="J26" i="3"/>
  <c r="I27" i="3"/>
  <c r="AP26" i="3"/>
  <c r="AO27" i="3"/>
  <c r="M27" i="3"/>
  <c r="N26" i="3"/>
  <c r="AH26" i="3"/>
  <c r="AG27" i="3"/>
  <c r="U27" i="3"/>
  <c r="V26" i="3"/>
  <c r="AD50" i="3"/>
  <c r="AC51" i="3"/>
  <c r="Y51" i="3"/>
  <c r="Z50" i="3"/>
  <c r="E50" i="3"/>
  <c r="F49" i="3"/>
  <c r="AH27" i="3" l="1"/>
  <c r="AG28" i="3"/>
  <c r="AP27" i="3"/>
  <c r="AO28" i="3"/>
  <c r="AK28" i="3"/>
  <c r="AL27" i="3"/>
  <c r="I28" i="3"/>
  <c r="J27" i="3"/>
  <c r="V27" i="3"/>
  <c r="U28" i="3"/>
  <c r="M28" i="3"/>
  <c r="N27" i="3"/>
  <c r="Q28" i="3"/>
  <c r="R27" i="3"/>
  <c r="AC52" i="3"/>
  <c r="AD51" i="3"/>
  <c r="Z51" i="3"/>
  <c r="Y52" i="3"/>
  <c r="E51" i="3"/>
  <c r="F50" i="3"/>
  <c r="M29" i="3" l="1"/>
  <c r="N28" i="3"/>
  <c r="I29" i="3"/>
  <c r="J28" i="3"/>
  <c r="AO29" i="3"/>
  <c r="AP28" i="3"/>
  <c r="U29" i="3"/>
  <c r="V28" i="3"/>
  <c r="AG29" i="3"/>
  <c r="AH28" i="3"/>
  <c r="Q29" i="3"/>
  <c r="R28" i="3"/>
  <c r="AL28" i="3"/>
  <c r="AK29" i="3"/>
  <c r="AD52" i="3"/>
  <c r="AC53" i="3"/>
  <c r="Y53" i="3"/>
  <c r="Z52" i="3"/>
  <c r="E52" i="3"/>
  <c r="F51" i="3"/>
  <c r="Q30" i="3" l="1"/>
  <c r="R29" i="3"/>
  <c r="U30" i="3"/>
  <c r="V29" i="3"/>
  <c r="I30" i="3"/>
  <c r="J29" i="3"/>
  <c r="AK30" i="3"/>
  <c r="AL29" i="3"/>
  <c r="AG30" i="3"/>
  <c r="AH29" i="3"/>
  <c r="AO30" i="3"/>
  <c r="AP29" i="3"/>
  <c r="M30" i="3"/>
  <c r="N29" i="3"/>
  <c r="AD53" i="3"/>
  <c r="AC54" i="3"/>
  <c r="Y54" i="3"/>
  <c r="Z53" i="3"/>
  <c r="E53" i="3"/>
  <c r="F52" i="3"/>
  <c r="AO31" i="3" l="1"/>
  <c r="AP30" i="3"/>
  <c r="U31" i="3"/>
  <c r="V30" i="3"/>
  <c r="AK31" i="3"/>
  <c r="AL30" i="3"/>
  <c r="M31" i="3"/>
  <c r="N30" i="3"/>
  <c r="AH30" i="3"/>
  <c r="AG31" i="3"/>
  <c r="J30" i="3"/>
  <c r="I31" i="3"/>
  <c r="Q31" i="3"/>
  <c r="R30" i="3"/>
  <c r="AC55" i="3"/>
  <c r="AD54" i="3"/>
  <c r="Y55" i="3"/>
  <c r="Z54" i="3"/>
  <c r="E54" i="3"/>
  <c r="F53" i="3"/>
  <c r="J31" i="3" l="1"/>
  <c r="I32" i="3"/>
  <c r="N31" i="3"/>
  <c r="M32" i="3"/>
  <c r="V31" i="3"/>
  <c r="U32" i="3"/>
  <c r="AG32" i="3"/>
  <c r="AH31" i="3"/>
  <c r="Q32" i="3"/>
  <c r="R31" i="3"/>
  <c r="AL31" i="3"/>
  <c r="AK32" i="3"/>
  <c r="AP31" i="3"/>
  <c r="AO32" i="3"/>
  <c r="AD55" i="3"/>
  <c r="AC56" i="3"/>
  <c r="Z55" i="3"/>
  <c r="Y56" i="3"/>
  <c r="E55" i="3"/>
  <c r="F54" i="3"/>
  <c r="AL32" i="3" l="1"/>
  <c r="AK33" i="3"/>
  <c r="N32" i="3"/>
  <c r="M33" i="3"/>
  <c r="I33" i="3"/>
  <c r="J32" i="3"/>
  <c r="AH32" i="3"/>
  <c r="AG33" i="3"/>
  <c r="AO33" i="3"/>
  <c r="AP32" i="3"/>
  <c r="V32" i="3"/>
  <c r="U33" i="3"/>
  <c r="Q33" i="3"/>
  <c r="R32" i="3"/>
  <c r="AC57" i="3"/>
  <c r="AD56" i="3"/>
  <c r="Y57" i="3"/>
  <c r="Z56" i="3"/>
  <c r="E56" i="3"/>
  <c r="F55" i="3"/>
  <c r="M34" i="3" l="1"/>
  <c r="N33" i="3"/>
  <c r="AK34" i="3"/>
  <c r="AL33" i="3"/>
  <c r="U34" i="3"/>
  <c r="V33" i="3"/>
  <c r="AG34" i="3"/>
  <c r="AH33" i="3"/>
  <c r="R33" i="3"/>
  <c r="Q34" i="3"/>
  <c r="AO34" i="3"/>
  <c r="AP33" i="3"/>
  <c r="I34" i="3"/>
  <c r="J33" i="3"/>
  <c r="AC58" i="3"/>
  <c r="AD57" i="3"/>
  <c r="F56" i="3"/>
  <c r="E57" i="3"/>
  <c r="Y58" i="3"/>
  <c r="Z57" i="3"/>
  <c r="AO35" i="3" l="1"/>
  <c r="AP34" i="3"/>
  <c r="AG35" i="3"/>
  <c r="AH34" i="3"/>
  <c r="AK35" i="3"/>
  <c r="AL34" i="3"/>
  <c r="R34" i="3"/>
  <c r="Q35" i="3"/>
  <c r="J34" i="3"/>
  <c r="I35" i="3"/>
  <c r="V34" i="3"/>
  <c r="U35" i="3"/>
  <c r="N34" i="3"/>
  <c r="M35" i="3"/>
  <c r="AC59" i="3"/>
  <c r="AD58" i="3"/>
  <c r="E58" i="3"/>
  <c r="F57" i="3"/>
  <c r="Y59" i="3"/>
  <c r="Z58" i="3"/>
  <c r="U36" i="3" l="1"/>
  <c r="V35" i="3"/>
  <c r="N35" i="3"/>
  <c r="M36" i="3"/>
  <c r="I36" i="3"/>
  <c r="J35" i="3"/>
  <c r="R35" i="3"/>
  <c r="Q36" i="3"/>
  <c r="AG36" i="3"/>
  <c r="AH35" i="3"/>
  <c r="AK36" i="3"/>
  <c r="AL35" i="3"/>
  <c r="AO36" i="3"/>
  <c r="AP35" i="3"/>
  <c r="AC60" i="3"/>
  <c r="AD59" i="3"/>
  <c r="Y60" i="3"/>
  <c r="Z59" i="3"/>
  <c r="E59" i="3"/>
  <c r="F58" i="3"/>
  <c r="M37" i="3" l="1"/>
  <c r="N36" i="3"/>
  <c r="R36" i="3"/>
  <c r="Q37" i="3"/>
  <c r="AL36" i="3"/>
  <c r="AK37" i="3"/>
  <c r="AO37" i="3"/>
  <c r="AP36" i="3"/>
  <c r="AG37" i="3"/>
  <c r="AH36" i="3"/>
  <c r="I37" i="3"/>
  <c r="J36" i="3"/>
  <c r="U37" i="3"/>
  <c r="V36" i="3"/>
  <c r="AD60" i="3"/>
  <c r="AC61" i="3"/>
  <c r="E60" i="3"/>
  <c r="F59" i="3"/>
  <c r="Z60" i="3"/>
  <c r="Y61" i="3"/>
  <c r="Q38" i="3" l="1"/>
  <c r="R37" i="3"/>
  <c r="AP37" i="3"/>
  <c r="AO38" i="3"/>
  <c r="I38" i="3"/>
  <c r="J37" i="3"/>
  <c r="AK38" i="3"/>
  <c r="AL37" i="3"/>
  <c r="V37" i="3"/>
  <c r="U38" i="3"/>
  <c r="AH37" i="3"/>
  <c r="AG38" i="3"/>
  <c r="M38" i="3"/>
  <c r="N37" i="3"/>
  <c r="AD61" i="3"/>
  <c r="AC62" i="3"/>
  <c r="E61" i="3"/>
  <c r="F60" i="3"/>
  <c r="Y62" i="3"/>
  <c r="Z61" i="3"/>
  <c r="AP38" i="3" l="1"/>
  <c r="AO39" i="3"/>
  <c r="AK39" i="3"/>
  <c r="AL38" i="3"/>
  <c r="AG39" i="3"/>
  <c r="AH38" i="3"/>
  <c r="U39" i="3"/>
  <c r="V38" i="3"/>
  <c r="M39" i="3"/>
  <c r="N38" i="3"/>
  <c r="I39" i="3"/>
  <c r="J38" i="3"/>
  <c r="Q39" i="3"/>
  <c r="R38" i="3"/>
  <c r="AD62" i="3"/>
  <c r="AC63" i="3"/>
  <c r="Y63" i="3"/>
  <c r="Z62" i="3"/>
  <c r="E62" i="3"/>
  <c r="F61" i="3"/>
  <c r="I40" i="3" l="1"/>
  <c r="J39" i="3"/>
  <c r="U40" i="3"/>
  <c r="V39" i="3"/>
  <c r="AK40" i="3"/>
  <c r="AL39" i="3"/>
  <c r="AP39" i="3"/>
  <c r="AO40" i="3"/>
  <c r="R39" i="3"/>
  <c r="Q40" i="3"/>
  <c r="M40" i="3"/>
  <c r="N39" i="3"/>
  <c r="AG40" i="3"/>
  <c r="AH39" i="3"/>
  <c r="AC64" i="3"/>
  <c r="AD63" i="3"/>
  <c r="Z63" i="3"/>
  <c r="Y64" i="3"/>
  <c r="E63" i="3"/>
  <c r="F62" i="3"/>
  <c r="AP40" i="3" l="1"/>
  <c r="AO41" i="3"/>
  <c r="M41" i="3"/>
  <c r="N40" i="3"/>
  <c r="U41" i="3"/>
  <c r="V40" i="3"/>
  <c r="Q41" i="3"/>
  <c r="R40" i="3"/>
  <c r="AG41" i="3"/>
  <c r="AH40" i="3"/>
  <c r="AK41" i="3"/>
  <c r="AL40" i="3"/>
  <c r="J40" i="3"/>
  <c r="I41" i="3"/>
  <c r="AC65" i="3"/>
  <c r="AD64" i="3"/>
  <c r="Y65" i="3"/>
  <c r="Z64" i="3"/>
  <c r="E64" i="3"/>
  <c r="F63" i="3"/>
  <c r="AK42" i="3" l="1"/>
  <c r="AL41" i="3"/>
  <c r="M42" i="3"/>
  <c r="N41" i="3"/>
  <c r="I42" i="3"/>
  <c r="J41" i="3"/>
  <c r="AP41" i="3"/>
  <c r="AO42" i="3"/>
  <c r="R41" i="3"/>
  <c r="Q42" i="3"/>
  <c r="AH41" i="3"/>
  <c r="AG42" i="3"/>
  <c r="V41" i="3"/>
  <c r="U42" i="3"/>
  <c r="AD65" i="3"/>
  <c r="AC66" i="3"/>
  <c r="Y66" i="3"/>
  <c r="Z65" i="3"/>
  <c r="E65" i="3"/>
  <c r="F64" i="3"/>
  <c r="AG43" i="3" l="1"/>
  <c r="AH42" i="3"/>
  <c r="AO43" i="3"/>
  <c r="AP42" i="3"/>
  <c r="M43" i="3"/>
  <c r="N42" i="3"/>
  <c r="U43" i="3"/>
  <c r="V42" i="3"/>
  <c r="Q43" i="3"/>
  <c r="R42" i="3"/>
  <c r="I43" i="3"/>
  <c r="J42" i="3"/>
  <c r="AK43" i="3"/>
  <c r="AL42" i="3"/>
  <c r="AD66" i="3"/>
  <c r="AC67" i="3"/>
  <c r="Y67" i="3"/>
  <c r="Z66" i="3"/>
  <c r="E66" i="3"/>
  <c r="F65" i="3"/>
  <c r="AL43" i="3" l="1"/>
  <c r="AK44" i="3"/>
  <c r="Q44" i="3"/>
  <c r="R43" i="3"/>
  <c r="I44" i="3"/>
  <c r="J43" i="3"/>
  <c r="U44" i="3"/>
  <c r="V43" i="3"/>
  <c r="AP43" i="3"/>
  <c r="AO44" i="3"/>
  <c r="AH43" i="3"/>
  <c r="AG44" i="3"/>
  <c r="N43" i="3"/>
  <c r="M44" i="3"/>
  <c r="AC68" i="3"/>
  <c r="AD67" i="3"/>
  <c r="E67" i="3"/>
  <c r="F66" i="3"/>
  <c r="Y68" i="3"/>
  <c r="Z67" i="3"/>
  <c r="AG45" i="3" l="1"/>
  <c r="AH44" i="3"/>
  <c r="V44" i="3"/>
  <c r="U45" i="3"/>
  <c r="Q45" i="3"/>
  <c r="R44" i="3"/>
  <c r="M45" i="3"/>
  <c r="N44" i="3"/>
  <c r="AO45" i="3"/>
  <c r="AP44" i="3"/>
  <c r="AL44" i="3"/>
  <c r="AK45" i="3"/>
  <c r="I45" i="3"/>
  <c r="J44" i="3"/>
  <c r="AC69" i="3"/>
  <c r="AD68" i="3"/>
  <c r="Y69" i="3"/>
  <c r="Z68" i="3"/>
  <c r="E68" i="3"/>
  <c r="F67" i="3"/>
  <c r="U46" i="3" l="1"/>
  <c r="V45" i="3"/>
  <c r="AK46" i="3"/>
  <c r="AL45" i="3"/>
  <c r="M46" i="3"/>
  <c r="N45" i="3"/>
  <c r="I46" i="3"/>
  <c r="J45" i="3"/>
  <c r="AP45" i="3"/>
  <c r="AO46" i="3"/>
  <c r="Q46" i="3"/>
  <c r="R45" i="3"/>
  <c r="AG46" i="3"/>
  <c r="AH45" i="3"/>
  <c r="AD69" i="3"/>
  <c r="AC70" i="3"/>
  <c r="Y70" i="3"/>
  <c r="Z69" i="3"/>
  <c r="E69" i="3"/>
  <c r="F68" i="3"/>
  <c r="R46" i="3" l="1"/>
  <c r="Q47" i="3"/>
  <c r="I47" i="3"/>
  <c r="J46" i="3"/>
  <c r="AK47" i="3"/>
  <c r="AL46" i="3"/>
  <c r="AP46" i="3"/>
  <c r="AO47" i="3"/>
  <c r="AG47" i="3"/>
  <c r="AH46" i="3"/>
  <c r="N46" i="3"/>
  <c r="M47" i="3"/>
  <c r="U47" i="3"/>
  <c r="V46" i="3"/>
  <c r="AD70" i="3"/>
  <c r="AC71" i="3"/>
  <c r="Y71" i="3"/>
  <c r="Z70" i="3"/>
  <c r="E70" i="3"/>
  <c r="F69" i="3"/>
  <c r="AP47" i="3" l="1"/>
  <c r="AO48" i="3"/>
  <c r="Q48" i="3"/>
  <c r="R47" i="3"/>
  <c r="M48" i="3"/>
  <c r="N47" i="3"/>
  <c r="J47" i="3"/>
  <c r="I48" i="3"/>
  <c r="U48" i="3"/>
  <c r="V47" i="3"/>
  <c r="AG48" i="3"/>
  <c r="AH47" i="3"/>
  <c r="AK48" i="3"/>
  <c r="AL47" i="3"/>
  <c r="AD71" i="3"/>
  <c r="AC72" i="3"/>
  <c r="E71" i="3"/>
  <c r="F70" i="3"/>
  <c r="Z71" i="3"/>
  <c r="Y72" i="3"/>
  <c r="R48" i="3" l="1"/>
  <c r="Q49" i="3"/>
  <c r="AO49" i="3"/>
  <c r="AP48" i="3"/>
  <c r="J48" i="3"/>
  <c r="I49" i="3"/>
  <c r="AG49" i="3"/>
  <c r="AH48" i="3"/>
  <c r="AK49" i="3"/>
  <c r="AL48" i="3"/>
  <c r="U49" i="3"/>
  <c r="V48" i="3"/>
  <c r="M49" i="3"/>
  <c r="N48" i="3"/>
  <c r="AC73" i="3"/>
  <c r="AD72" i="3"/>
  <c r="E72" i="3"/>
  <c r="F71" i="3"/>
  <c r="Y73" i="3"/>
  <c r="Z72" i="3"/>
  <c r="U50" i="3" l="1"/>
  <c r="V49" i="3"/>
  <c r="AG50" i="3"/>
  <c r="AH49" i="3"/>
  <c r="AO50" i="3"/>
  <c r="AP49" i="3"/>
  <c r="Q50" i="3"/>
  <c r="R49" i="3"/>
  <c r="I50" i="3"/>
  <c r="J49" i="3"/>
  <c r="M50" i="3"/>
  <c r="N49" i="3"/>
  <c r="AK50" i="3"/>
  <c r="AL49" i="3"/>
  <c r="AC74" i="3"/>
  <c r="AD73" i="3"/>
  <c r="Y74" i="3"/>
  <c r="Z73" i="3"/>
  <c r="E73" i="3"/>
  <c r="F72" i="3"/>
  <c r="N50" i="3" l="1"/>
  <c r="M51" i="3"/>
  <c r="Q51" i="3"/>
  <c r="R50" i="3"/>
  <c r="AG51" i="3"/>
  <c r="AH50" i="3"/>
  <c r="AK51" i="3"/>
  <c r="AL50" i="3"/>
  <c r="I51" i="3"/>
  <c r="J50" i="3"/>
  <c r="AP50" i="3"/>
  <c r="AO51" i="3"/>
  <c r="U51" i="3"/>
  <c r="V50" i="3"/>
  <c r="AC75" i="3"/>
  <c r="AD74" i="3"/>
  <c r="E74" i="3"/>
  <c r="F73" i="3"/>
  <c r="Y75" i="3"/>
  <c r="Z74" i="3"/>
  <c r="AP51" i="3" l="1"/>
  <c r="AO52" i="3"/>
  <c r="AL51" i="3"/>
  <c r="AK52" i="3"/>
  <c r="R51" i="3"/>
  <c r="Q52" i="3"/>
  <c r="M52" i="3"/>
  <c r="N51" i="3"/>
  <c r="V51" i="3"/>
  <c r="U52" i="3"/>
  <c r="I52" i="3"/>
  <c r="J51" i="3"/>
  <c r="AG52" i="3"/>
  <c r="AH51" i="3"/>
  <c r="AD75" i="3"/>
  <c r="AC76" i="3"/>
  <c r="Y76" i="3"/>
  <c r="Z75" i="3"/>
  <c r="E75" i="3"/>
  <c r="F74" i="3"/>
  <c r="I53" i="3" l="1"/>
  <c r="J52" i="3"/>
  <c r="N52" i="3"/>
  <c r="M53" i="3"/>
  <c r="AL52" i="3"/>
  <c r="AK53" i="3"/>
  <c r="U53" i="3"/>
  <c r="V52" i="3"/>
  <c r="R52" i="3"/>
  <c r="Q53" i="3"/>
  <c r="AO53" i="3"/>
  <c r="AP52" i="3"/>
  <c r="AH52" i="3"/>
  <c r="AG53" i="3"/>
  <c r="AC77" i="3"/>
  <c r="AD76" i="3"/>
  <c r="E76" i="3"/>
  <c r="F75" i="3"/>
  <c r="Y77" i="3"/>
  <c r="Z76" i="3"/>
  <c r="M54" i="3" l="1"/>
  <c r="N53" i="3"/>
  <c r="AO54" i="3"/>
  <c r="AP53" i="3"/>
  <c r="U54" i="3"/>
  <c r="V53" i="3"/>
  <c r="AK54" i="3"/>
  <c r="AL53" i="3"/>
  <c r="AG54" i="3"/>
  <c r="AH53" i="3"/>
  <c r="Q54" i="3"/>
  <c r="R53" i="3"/>
  <c r="J53" i="3"/>
  <c r="I54" i="3"/>
  <c r="AC78" i="3"/>
  <c r="AD77" i="3"/>
  <c r="Y78" i="3"/>
  <c r="Z77" i="3"/>
  <c r="E77" i="3"/>
  <c r="F76" i="3"/>
  <c r="Q55" i="3" l="1"/>
  <c r="R54" i="3"/>
  <c r="AL54" i="3"/>
  <c r="AK55" i="3"/>
  <c r="AP54" i="3"/>
  <c r="AO55" i="3"/>
  <c r="I55" i="3"/>
  <c r="J54" i="3"/>
  <c r="AG55" i="3"/>
  <c r="AH54" i="3"/>
  <c r="U55" i="3"/>
  <c r="V54" i="3"/>
  <c r="M55" i="3"/>
  <c r="N54" i="3"/>
  <c r="AC79" i="3"/>
  <c r="AD78" i="3"/>
  <c r="E78" i="3"/>
  <c r="F77" i="3"/>
  <c r="Y79" i="3"/>
  <c r="Z78" i="3"/>
  <c r="AK56" i="3" l="1"/>
  <c r="AL55" i="3"/>
  <c r="U56" i="3"/>
  <c r="V55" i="3"/>
  <c r="I56" i="3"/>
  <c r="J55" i="3"/>
  <c r="AO56" i="3"/>
  <c r="AP55" i="3"/>
  <c r="N55" i="3"/>
  <c r="M56" i="3"/>
  <c r="AG56" i="3"/>
  <c r="AH55" i="3"/>
  <c r="R55" i="3"/>
  <c r="Q56" i="3"/>
  <c r="AC80" i="3"/>
  <c r="AD80" i="3" s="1"/>
  <c r="AD79" i="3"/>
  <c r="E79" i="3"/>
  <c r="F78" i="3"/>
  <c r="Z79" i="3"/>
  <c r="Y80" i="3"/>
  <c r="Z80" i="3" s="1"/>
  <c r="AG57" i="3" l="1"/>
  <c r="AH56" i="3"/>
  <c r="AO57" i="3"/>
  <c r="AP56" i="3"/>
  <c r="U57" i="3"/>
  <c r="V56" i="3"/>
  <c r="M57" i="3"/>
  <c r="N56" i="3"/>
  <c r="R56" i="3"/>
  <c r="Q57" i="3"/>
  <c r="I57" i="3"/>
  <c r="J56" i="3"/>
  <c r="AL56" i="3"/>
  <c r="AK57" i="3"/>
  <c r="E80" i="3"/>
  <c r="F80" i="3" s="1"/>
  <c r="F79" i="3"/>
  <c r="AO58" i="3" l="1"/>
  <c r="AP57" i="3"/>
  <c r="I58" i="3"/>
  <c r="J57" i="3"/>
  <c r="M58" i="3"/>
  <c r="N57" i="3"/>
  <c r="AL57" i="3"/>
  <c r="AK58" i="3"/>
  <c r="Q58" i="3"/>
  <c r="R57" i="3"/>
  <c r="U58" i="3"/>
  <c r="V57" i="3"/>
  <c r="AG58" i="3"/>
  <c r="AH57" i="3"/>
  <c r="AL58" i="3" l="1"/>
  <c r="AK59" i="3"/>
  <c r="J58" i="3"/>
  <c r="I59" i="3"/>
  <c r="U59" i="3"/>
  <c r="V58" i="3"/>
  <c r="AG59" i="3"/>
  <c r="AH58" i="3"/>
  <c r="Q59" i="3"/>
  <c r="R58" i="3"/>
  <c r="M59" i="3"/>
  <c r="N58" i="3"/>
  <c r="AO59" i="3"/>
  <c r="AP58" i="3"/>
  <c r="I60" i="3" l="1"/>
  <c r="J59" i="3"/>
  <c r="M60" i="3"/>
  <c r="N59" i="3"/>
  <c r="AG60" i="3"/>
  <c r="AH59" i="3"/>
  <c r="AL59" i="3"/>
  <c r="AK60" i="3"/>
  <c r="AO60" i="3"/>
  <c r="AP59" i="3"/>
  <c r="Q60" i="3"/>
  <c r="R59" i="3"/>
  <c r="V59" i="3"/>
  <c r="U60" i="3"/>
  <c r="AL60" i="3" l="1"/>
  <c r="AK61" i="3"/>
  <c r="Q61" i="3"/>
  <c r="R60" i="3"/>
  <c r="M61" i="3"/>
  <c r="N60" i="3"/>
  <c r="V60" i="3"/>
  <c r="U61" i="3"/>
  <c r="AO61" i="3"/>
  <c r="AP60" i="3"/>
  <c r="AG61" i="3"/>
  <c r="AH60" i="3"/>
  <c r="I61" i="3"/>
  <c r="J60" i="3"/>
  <c r="U62" i="3" l="1"/>
  <c r="V61" i="3"/>
  <c r="AH61" i="3"/>
  <c r="AG62" i="3"/>
  <c r="Q62" i="3"/>
  <c r="R61" i="3"/>
  <c r="AL61" i="3"/>
  <c r="AK62" i="3"/>
  <c r="J61" i="3"/>
  <c r="I62" i="3"/>
  <c r="AO62" i="3"/>
  <c r="AP61" i="3"/>
  <c r="M62" i="3"/>
  <c r="N61" i="3"/>
  <c r="AG63" i="3" l="1"/>
  <c r="AH62" i="3"/>
  <c r="AK63" i="3"/>
  <c r="AL62" i="3"/>
  <c r="AP62" i="3"/>
  <c r="AO63" i="3"/>
  <c r="I63" i="3"/>
  <c r="J62" i="3"/>
  <c r="M63" i="3"/>
  <c r="N62" i="3"/>
  <c r="Q63" i="3"/>
  <c r="R62" i="3"/>
  <c r="U63" i="3"/>
  <c r="V62" i="3"/>
  <c r="Q64" i="3" l="1"/>
  <c r="R63" i="3"/>
  <c r="I64" i="3"/>
  <c r="J63" i="3"/>
  <c r="AK64" i="3"/>
  <c r="AL63" i="3"/>
  <c r="AO64" i="3"/>
  <c r="AP63" i="3"/>
  <c r="U64" i="3"/>
  <c r="V63" i="3"/>
  <c r="M64" i="3"/>
  <c r="N63" i="3"/>
  <c r="AG64" i="3"/>
  <c r="AH63" i="3"/>
  <c r="N64" i="3" l="1"/>
  <c r="M65" i="3"/>
  <c r="AP64" i="3"/>
  <c r="AO65" i="3"/>
  <c r="I65" i="3"/>
  <c r="J64" i="3"/>
  <c r="AG65" i="3"/>
  <c r="AH64" i="3"/>
  <c r="U65" i="3"/>
  <c r="V64" i="3"/>
  <c r="AL64" i="3"/>
  <c r="AK65" i="3"/>
  <c r="Q65" i="3"/>
  <c r="R64" i="3"/>
  <c r="AK66" i="3" l="1"/>
  <c r="AL65" i="3"/>
  <c r="AO66" i="3"/>
  <c r="AP65" i="3"/>
  <c r="AG66" i="3"/>
  <c r="AH65" i="3"/>
  <c r="N65" i="3"/>
  <c r="M66" i="3"/>
  <c r="R65" i="3"/>
  <c r="Q66" i="3"/>
  <c r="U66" i="3"/>
  <c r="V65" i="3"/>
  <c r="J65" i="3"/>
  <c r="I66" i="3"/>
  <c r="V66" i="3" l="1"/>
  <c r="U67" i="3"/>
  <c r="AO67" i="3"/>
  <c r="AP66" i="3"/>
  <c r="N66" i="3"/>
  <c r="M67" i="3"/>
  <c r="I67" i="3"/>
  <c r="J66" i="3"/>
  <c r="R66" i="3"/>
  <c r="Q67" i="3"/>
  <c r="AG67" i="3"/>
  <c r="AH66" i="3"/>
  <c r="AK67" i="3"/>
  <c r="AL66" i="3"/>
  <c r="AH67" i="3" l="1"/>
  <c r="AG68" i="3"/>
  <c r="U68" i="3"/>
  <c r="V67" i="3"/>
  <c r="I68" i="3"/>
  <c r="J67" i="3"/>
  <c r="AP67" i="3"/>
  <c r="AO68" i="3"/>
  <c r="Q68" i="3"/>
  <c r="R67" i="3"/>
  <c r="M68" i="3"/>
  <c r="N67" i="3"/>
  <c r="AK68" i="3"/>
  <c r="AL67" i="3"/>
  <c r="AP68" i="3" l="1"/>
  <c r="AO69" i="3"/>
  <c r="N68" i="3"/>
  <c r="M69" i="3"/>
  <c r="V68" i="3"/>
  <c r="U69" i="3"/>
  <c r="AG69" i="3"/>
  <c r="AH68" i="3"/>
  <c r="AL68" i="3"/>
  <c r="AK69" i="3"/>
  <c r="R68" i="3"/>
  <c r="Q69" i="3"/>
  <c r="I69" i="3"/>
  <c r="J68" i="3"/>
  <c r="R69" i="3" l="1"/>
  <c r="Q70" i="3"/>
  <c r="AL69" i="3"/>
  <c r="AK70" i="3"/>
  <c r="U70" i="3"/>
  <c r="V69" i="3"/>
  <c r="AP69" i="3"/>
  <c r="AO70" i="3"/>
  <c r="N69" i="3"/>
  <c r="M70" i="3"/>
  <c r="AG70" i="3"/>
  <c r="AH69" i="3"/>
  <c r="I70" i="3"/>
  <c r="J69" i="3"/>
  <c r="AL70" i="3" l="1"/>
  <c r="AK71" i="3"/>
  <c r="R70" i="3"/>
  <c r="Q71" i="3"/>
  <c r="AO71" i="3"/>
  <c r="AP70" i="3"/>
  <c r="AG71" i="3"/>
  <c r="AH70" i="3"/>
  <c r="M71" i="3"/>
  <c r="N70" i="3"/>
  <c r="I71" i="3"/>
  <c r="J70" i="3"/>
  <c r="V70" i="3"/>
  <c r="U71" i="3"/>
  <c r="R71" i="3" l="1"/>
  <c r="Q72" i="3"/>
  <c r="I72" i="3"/>
  <c r="J71" i="3"/>
  <c r="U72" i="3"/>
  <c r="V71" i="3"/>
  <c r="AK72" i="3"/>
  <c r="AL71" i="3"/>
  <c r="AG72" i="3"/>
  <c r="AH71" i="3"/>
  <c r="M72" i="3"/>
  <c r="N71" i="3"/>
  <c r="AO72" i="3"/>
  <c r="AP71" i="3"/>
  <c r="M73" i="3" l="1"/>
  <c r="N72" i="3"/>
  <c r="AK73" i="3"/>
  <c r="AL72" i="3"/>
  <c r="I73" i="3"/>
  <c r="J72" i="3"/>
  <c r="Q73" i="3"/>
  <c r="R72" i="3"/>
  <c r="AP72" i="3"/>
  <c r="AO73" i="3"/>
  <c r="AG73" i="3"/>
  <c r="AH72" i="3"/>
  <c r="U73" i="3"/>
  <c r="V72" i="3"/>
  <c r="AH73" i="3" l="1"/>
  <c r="AG74" i="3"/>
  <c r="AO74" i="3"/>
  <c r="AP73" i="3"/>
  <c r="R73" i="3"/>
  <c r="Q74" i="3"/>
  <c r="AK74" i="3"/>
  <c r="AL73" i="3"/>
  <c r="U74" i="3"/>
  <c r="V73" i="3"/>
  <c r="I74" i="3"/>
  <c r="J73" i="3"/>
  <c r="M74" i="3"/>
  <c r="N73" i="3"/>
  <c r="Q75" i="3" l="1"/>
  <c r="R74" i="3"/>
  <c r="I75" i="3"/>
  <c r="J74" i="3"/>
  <c r="AK75" i="3"/>
  <c r="AL74" i="3"/>
  <c r="AP74" i="3"/>
  <c r="AO75" i="3"/>
  <c r="AH74" i="3"/>
  <c r="AG75" i="3"/>
  <c r="N74" i="3"/>
  <c r="M75" i="3"/>
  <c r="V74" i="3"/>
  <c r="U75" i="3"/>
  <c r="M76" i="3" l="1"/>
  <c r="N75" i="3"/>
  <c r="AO76" i="3"/>
  <c r="AP75" i="3"/>
  <c r="I76" i="3"/>
  <c r="J75" i="3"/>
  <c r="V75" i="3"/>
  <c r="U76" i="3"/>
  <c r="AH75" i="3"/>
  <c r="AG76" i="3"/>
  <c r="AL75" i="3"/>
  <c r="AK76" i="3"/>
  <c r="Q76" i="3"/>
  <c r="R75" i="3"/>
  <c r="U77" i="3" l="1"/>
  <c r="V76" i="3"/>
  <c r="AK77" i="3"/>
  <c r="AL76" i="3"/>
  <c r="AP76" i="3"/>
  <c r="AO77" i="3"/>
  <c r="AG77" i="3"/>
  <c r="AH76" i="3"/>
  <c r="R76" i="3"/>
  <c r="Q77" i="3"/>
  <c r="I77" i="3"/>
  <c r="J76" i="3"/>
  <c r="M77" i="3"/>
  <c r="N76" i="3"/>
  <c r="I78" i="3" l="1"/>
  <c r="J77" i="3"/>
  <c r="AG78" i="3"/>
  <c r="AH77" i="3"/>
  <c r="AK78" i="3"/>
  <c r="AL77" i="3"/>
  <c r="R77" i="3"/>
  <c r="Q78" i="3"/>
  <c r="AO78" i="3"/>
  <c r="AP77" i="3"/>
  <c r="M78" i="3"/>
  <c r="N77" i="3"/>
  <c r="U78" i="3"/>
  <c r="V77" i="3"/>
  <c r="Q79" i="3" l="1"/>
  <c r="R78" i="3"/>
  <c r="N78" i="3"/>
  <c r="M79" i="3"/>
  <c r="AG79" i="3"/>
  <c r="AH78" i="3"/>
  <c r="U79" i="3"/>
  <c r="V78" i="3"/>
  <c r="AP78" i="3"/>
  <c r="AO79" i="3"/>
  <c r="AK79" i="3"/>
  <c r="AL78" i="3"/>
  <c r="I79" i="3"/>
  <c r="J78" i="3"/>
  <c r="M80" i="3" l="1"/>
  <c r="N80" i="3" s="1"/>
  <c r="N79" i="3"/>
  <c r="AK80" i="3"/>
  <c r="AL80" i="3" s="1"/>
  <c r="AL79" i="3"/>
  <c r="V79" i="3"/>
  <c r="U80" i="3"/>
  <c r="V80" i="3" s="1"/>
  <c r="AP79" i="3"/>
  <c r="AO80" i="3"/>
  <c r="AP80" i="3" s="1"/>
  <c r="I80" i="3"/>
  <c r="J80" i="3" s="1"/>
  <c r="J79" i="3"/>
  <c r="AG80" i="3"/>
  <c r="AH80" i="3" s="1"/>
  <c r="AH79" i="3"/>
  <c r="Q80" i="3"/>
  <c r="R80" i="3" s="1"/>
  <c r="R79" i="3"/>
</calcChain>
</file>

<file path=xl/sharedStrings.xml><?xml version="1.0" encoding="utf-8"?>
<sst xmlns="http://schemas.openxmlformats.org/spreadsheetml/2006/main" count="278" uniqueCount="114">
  <si>
    <t>Depreciation Terms</t>
  </si>
  <si>
    <t>Mth 1</t>
  </si>
  <si>
    <t>Yr 1</t>
  </si>
  <si>
    <t>Mth 2</t>
  </si>
  <si>
    <t>Mth 3</t>
  </si>
  <si>
    <t>Mth 4</t>
  </si>
  <si>
    <t>Mth 5</t>
  </si>
  <si>
    <t>Mth 6</t>
  </si>
  <si>
    <t>Mth 7</t>
  </si>
  <si>
    <t>Mth 8</t>
  </si>
  <si>
    <t>Mth 9</t>
  </si>
  <si>
    <t>Mth 10</t>
  </si>
  <si>
    <t>Mth 11</t>
  </si>
  <si>
    <t>Mth 12</t>
  </si>
  <si>
    <t>Yr 2</t>
  </si>
  <si>
    <t>Yr 3</t>
  </si>
  <si>
    <t>Yr 4</t>
  </si>
  <si>
    <t>Yr 5</t>
  </si>
  <si>
    <t>Yr 6</t>
  </si>
  <si>
    <t>Cost</t>
  </si>
  <si>
    <t>Salvage Value</t>
  </si>
  <si>
    <t>Asset 1</t>
  </si>
  <si>
    <t>Method</t>
  </si>
  <si>
    <t>SL</t>
  </si>
  <si>
    <t>SOYD</t>
  </si>
  <si>
    <t>DV</t>
  </si>
  <si>
    <t>Useful Life (months)</t>
  </si>
  <si>
    <t>Asset 2</t>
  </si>
  <si>
    <t>Purchase Date</t>
  </si>
  <si>
    <t>Salvage Date</t>
  </si>
  <si>
    <t>Asset 3</t>
  </si>
  <si>
    <t>Model Start Date:</t>
  </si>
  <si>
    <t>Balance Sheet</t>
  </si>
  <si>
    <t>Depreciation Calculator</t>
  </si>
  <si>
    <t>Asset 4</t>
  </si>
  <si>
    <t>Asset 5</t>
  </si>
  <si>
    <t>Asset 6</t>
  </si>
  <si>
    <t>Asset 7</t>
  </si>
  <si>
    <t>Asset 8</t>
  </si>
  <si>
    <t>Asset 9</t>
  </si>
  <si>
    <t>Asset 10</t>
  </si>
  <si>
    <t>Period</t>
  </si>
  <si>
    <t>Accumulated Depreciation</t>
  </si>
  <si>
    <t>Property, Plant &amp; Equipment</t>
  </si>
  <si>
    <t>Instructions</t>
  </si>
  <si>
    <t>We tried to make this as user-friendly and adaptable as possible so it can be tailored to all sorts of businesses.</t>
  </si>
  <si>
    <t>Please feel free to reach out to us if you have any question or if you'd like any help on an idea you have.</t>
  </si>
  <si>
    <t>https://kruzeconsulting.com/</t>
  </si>
  <si>
    <t>Welcome to the free Kruze Consulting Depreciation Schedule!</t>
  </si>
  <si>
    <t xml:space="preserve">To use this model, enter your unique assumptions in the yellow cells within the "Calculation" tab. </t>
  </si>
  <si>
    <t>The assumptions will then flow through to the calculations and "Balance Sheet" tabs so you can see the impacts of any changes.</t>
  </si>
  <si>
    <r>
      <rPr>
        <b/>
        <sz val="10"/>
        <color rgb="FF000000"/>
        <rFont val="Arial"/>
        <family val="2"/>
      </rPr>
      <t xml:space="preserve">Cost: </t>
    </r>
    <r>
      <rPr>
        <sz val="10"/>
        <color rgb="FF000000"/>
        <rFont val="Arial"/>
        <family val="2"/>
      </rPr>
      <t>This is the initial purchase price or cost of the property, plant or equipment.</t>
    </r>
  </si>
  <si>
    <r>
      <rPr>
        <b/>
        <sz val="10"/>
        <color rgb="FF000000"/>
        <rFont val="Arial"/>
        <family val="2"/>
      </rPr>
      <t xml:space="preserve">Salvage Value: </t>
    </r>
    <r>
      <rPr>
        <sz val="10"/>
        <color rgb="FF000000"/>
        <rFont val="Arial"/>
        <family val="2"/>
      </rPr>
      <t>This is the estimated value of the property, plant or equipment at the end of the depreciation period.</t>
    </r>
  </si>
  <si>
    <r>
      <rPr>
        <b/>
        <sz val="10"/>
        <color rgb="FF000000"/>
        <rFont val="Arial"/>
        <family val="2"/>
      </rPr>
      <t>Useful Life:</t>
    </r>
    <r>
      <rPr>
        <sz val="10"/>
        <color rgb="FF000000"/>
        <rFont val="Arial"/>
        <family val="2"/>
      </rPr>
      <t xml:space="preserve"> This is the estimated useful life or service life of the property, plant or equipment in months. This will determine how long the asset will be depreciated for.</t>
    </r>
  </si>
  <si>
    <t>Book Value</t>
  </si>
  <si>
    <r>
      <rPr>
        <b/>
        <sz val="10"/>
        <color rgb="FF000000"/>
        <rFont val="Arial"/>
        <family val="2"/>
      </rPr>
      <t>Book Value</t>
    </r>
    <r>
      <rPr>
        <sz val="10"/>
        <color rgb="FF000000"/>
        <rFont val="Arial"/>
        <family val="2"/>
      </rPr>
      <t>: The book value is simply the difference between the purchase price and the accumulated depreciation. The book value is used for accounting and financial reporting. It does not have anything to do with the market value of the asset.</t>
    </r>
  </si>
  <si>
    <t>Depreciation Methods</t>
  </si>
  <si>
    <r>
      <rPr>
        <b/>
        <sz val="10"/>
        <color rgb="FF000000"/>
        <rFont val="Arial"/>
        <family val="2"/>
      </rPr>
      <t>Sum-of-Years' Digits (SOYD)</t>
    </r>
    <r>
      <rPr>
        <sz val="10"/>
        <color rgb="FF000000"/>
        <rFont val="Arial"/>
        <family val="2"/>
      </rPr>
      <t>: The SOYD depreciation method is a fairly simple accelerated depreciation method. Accelerated depreciation methods are based on the assumption that a piece of property, plant or equipment is more useful when it is newer. As such, more of the cost should be written off in earlier years than in later years.</t>
    </r>
  </si>
  <si>
    <t>Mth 13</t>
  </si>
  <si>
    <t>Yr 7</t>
  </si>
  <si>
    <t>Mth 14</t>
  </si>
  <si>
    <t>Yr 8</t>
  </si>
  <si>
    <t>Mth 15</t>
  </si>
  <si>
    <t>Yr 9</t>
  </si>
  <si>
    <t>Mth 16</t>
  </si>
  <si>
    <t>Yr 10</t>
  </si>
  <si>
    <t>Mth 17</t>
  </si>
  <si>
    <t>Yr 11</t>
  </si>
  <si>
    <t>Mth 18</t>
  </si>
  <si>
    <t>Yr 12</t>
  </si>
  <si>
    <t>Mth 19</t>
  </si>
  <si>
    <t>Yr 13</t>
  </si>
  <si>
    <t>Mth 20</t>
  </si>
  <si>
    <t>Yr 14</t>
  </si>
  <si>
    <t>Mth 21</t>
  </si>
  <si>
    <t>Yr 15</t>
  </si>
  <si>
    <t>Mth 22</t>
  </si>
  <si>
    <t>Yr 16</t>
  </si>
  <si>
    <t>Mth 23</t>
  </si>
  <si>
    <t>Yr 17</t>
  </si>
  <si>
    <t>Mth 24</t>
  </si>
  <si>
    <t>Yr 18</t>
  </si>
  <si>
    <t>Mth 25</t>
  </si>
  <si>
    <t>Yr 19</t>
  </si>
  <si>
    <t>Mth 26</t>
  </si>
  <si>
    <t>Yr 20</t>
  </si>
  <si>
    <t>Mth 27</t>
  </si>
  <si>
    <t>Yr 21</t>
  </si>
  <si>
    <t>Mth 28</t>
  </si>
  <si>
    <t>Yr 22</t>
  </si>
  <si>
    <t>Mth 29</t>
  </si>
  <si>
    <t>Yr 23</t>
  </si>
  <si>
    <t>Mth 30</t>
  </si>
  <si>
    <t>Yr 24</t>
  </si>
  <si>
    <t>Mth 31</t>
  </si>
  <si>
    <t>Yr 25</t>
  </si>
  <si>
    <t>Mth 32</t>
  </si>
  <si>
    <t>Yr 26</t>
  </si>
  <si>
    <t>Mth 33</t>
  </si>
  <si>
    <t>Yr 27</t>
  </si>
  <si>
    <t>Mth 34</t>
  </si>
  <si>
    <t>Yr 28</t>
  </si>
  <si>
    <t>Mth 35</t>
  </si>
  <si>
    <t>Yr 29</t>
  </si>
  <si>
    <t>Mth 36</t>
  </si>
  <si>
    <t>Yr 30</t>
  </si>
  <si>
    <t>Mth 37</t>
  </si>
  <si>
    <t>Yr 31</t>
  </si>
  <si>
    <t>Mth 38</t>
  </si>
  <si>
    <t>Yr 32</t>
  </si>
  <si>
    <t>Mth 39</t>
  </si>
  <si>
    <t>Yr 33</t>
  </si>
  <si>
    <r>
      <rPr>
        <b/>
        <sz val="10"/>
        <color rgb="FF000000"/>
        <rFont val="Arial"/>
        <family val="2"/>
      </rPr>
      <t>Straight-Line (SL)</t>
    </r>
    <r>
      <rPr>
        <sz val="10"/>
        <color rgb="FF000000"/>
        <rFont val="Arial"/>
        <family val="2"/>
      </rPr>
      <t>: This is the simplest depreciation method to calculate. The amount of depreciation each year is the cost less the salvage value, divided by the useful life in months</t>
    </r>
  </si>
  <si>
    <r>
      <rPr>
        <b/>
        <sz val="10"/>
        <color rgb="FF000000"/>
        <rFont val="Arial"/>
        <family val="2"/>
      </rPr>
      <t xml:space="preserve">Declining Value (DV): </t>
    </r>
    <r>
      <rPr>
        <sz val="10"/>
        <color rgb="FF000000"/>
        <rFont val="Arial"/>
        <family val="2"/>
      </rPr>
      <t>In the declining balance method, the period over which to depreciate an asset is calculated by multiplying the book value at the end of the prior period (cost - accumulated depreciation from prior periods) by a fixed depreciation rate. The most commonly used rate is 200%, which we have used in this model.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</si>
</sst>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_(* #,##0_);_(* \(#,##0\);_(* &quot;-&quot;??_);_(@_)"/>
    <numFmt numFmtId="165" formatCode="mmm\-dd\-yy"/>
    <numFmt numFmtId="166" formatCode="_(&quot;$&quot;* #,##0_);_(&quot;$&quot;* \(#,##0\);_(&quot;$&quot;* &quot;-&quot;??_);_(@_)"/>
  </numFmts>
  <fonts count="23">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0"/>
      <color theme="0"/>
      <name val="Calibri"/>
      <family val="2"/>
    </font>
    <font>
      <b/>
      <sz val="27.95"/>
      <color rgb="FF4791CE"/>
      <name val="Lato"/>
      <family val="2"/>
    </font>
    <font>
      <b/>
      <sz val="27.95"/>
      <color theme="0"/>
      <name val="Lato"/>
      <family val="2"/>
    </font>
    <font>
      <sz val="10"/>
      <color rgb="FF000000"/>
      <name val="Arial"/>
      <family val="2"/>
    </font>
    <font>
      <sz val="10"/>
      <color rgb="FFFF0000"/>
      <name val="Calibri"/>
      <family val="2"/>
    </font>
    <font>
      <b/>
      <sz val="12"/>
      <color rgb="FF4791CE"/>
      <name val="Calibri"/>
      <family val="2"/>
    </font>
    <font>
      <b/>
      <sz val="12"/>
      <color rgb="FF202EE5"/>
      <name val="Calibri"/>
      <family val="2"/>
    </font>
    <font>
      <b/>
      <sz val="11"/>
      <color rgb="FF202EE5"/>
      <name val="Calibri"/>
      <family val="2"/>
    </font>
    <font>
      <sz val="11"/>
      <color rgb="FF202EE5"/>
      <name val="Calibri"/>
      <family val="2"/>
      <scheme val="minor"/>
    </font>
    <font>
      <sz val="11"/>
      <color rgb="FF202EE5"/>
      <name val="Calibri"/>
      <family val="2"/>
    </font>
    <font>
      <b/>
      <sz val="12"/>
      <name val="Calibri"/>
      <family val="2"/>
    </font>
    <font>
      <b/>
      <sz val="11"/>
      <name val="Calibri"/>
      <family val="2"/>
      <scheme val="minor"/>
    </font>
    <font>
      <u/>
      <sz val="11"/>
      <color theme="10"/>
      <name val="Calibri"/>
      <family val="2"/>
      <scheme val="minor"/>
    </font>
    <font>
      <b/>
      <sz val="18"/>
      <color rgb="FF4791CE"/>
      <name val="Lato"/>
      <family val="2"/>
    </font>
    <font>
      <b/>
      <sz val="10"/>
      <color rgb="FF000000"/>
      <name val="Arial"/>
      <family val="2"/>
    </font>
    <font>
      <sz val="11"/>
      <name val="Calibri"/>
      <family val="2"/>
      <scheme val="minor"/>
    </font>
    <font>
      <sz val="10"/>
      <color theme="1"/>
      <name val="Arial"/>
      <family val="2"/>
    </font>
    <font>
      <u/>
      <sz val="10"/>
      <color theme="10"/>
      <name val="Arial"/>
      <family val="2"/>
    </font>
  </fonts>
  <fills count="7">
    <fill>
      <patternFill patternType="none"/>
    </fill>
    <fill>
      <patternFill patternType="gray125"/>
    </fill>
    <fill>
      <patternFill patternType="solid">
        <fgColor theme="0"/>
        <bgColor indexed="64"/>
      </patternFill>
    </fill>
    <fill>
      <patternFill patternType="solid">
        <fgColor rgb="FFFFFFC8"/>
        <bgColor indexed="64"/>
      </patternFill>
    </fill>
    <fill>
      <patternFill patternType="solid">
        <fgColor rgb="FF4791CE"/>
        <bgColor indexed="64"/>
      </patternFill>
    </fill>
    <fill>
      <patternFill patternType="solid">
        <fgColor theme="0" tint="-0.14999847407452621"/>
        <bgColor indexed="64"/>
      </patternFill>
    </fill>
    <fill>
      <patternFill patternType="solid">
        <fgColor theme="4" tint="0.79998168889431442"/>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5">
    <xf numFmtId="0" fontId="0" fillId="0" borderId="0"/>
    <xf numFmtId="43" fontId="1" fillId="0" borderId="0" applyFont="0" applyFill="0" applyBorder="0" applyAlignment="0" applyProtection="0"/>
    <xf numFmtId="0" fontId="4" fillId="0" borderId="0"/>
    <xf numFmtId="0" fontId="17" fillId="0" borderId="0" applyNumberFormat="0" applyFill="0" applyBorder="0" applyAlignment="0" applyProtection="0"/>
    <xf numFmtId="44" fontId="1" fillId="0" borderId="0" applyFont="0" applyFill="0" applyBorder="0" applyAlignment="0" applyProtection="0"/>
  </cellStyleXfs>
  <cellXfs count="58">
    <xf numFmtId="0" fontId="0" fillId="0" borderId="0" xfId="0"/>
    <xf numFmtId="8" fontId="0" fillId="0" borderId="0" xfId="0" applyNumberFormat="1"/>
    <xf numFmtId="14" fontId="0" fillId="0" borderId="0" xfId="0" applyNumberFormat="1"/>
    <xf numFmtId="0" fontId="0" fillId="0" borderId="0" xfId="0" applyAlignment="1">
      <alignment horizontal="center" vertical="center"/>
    </xf>
    <xf numFmtId="164" fontId="0" fillId="0" borderId="0" xfId="1" applyNumberFormat="1" applyFont="1"/>
    <xf numFmtId="43" fontId="0" fillId="0" borderId="0" xfId="1" applyNumberFormat="1" applyFont="1"/>
    <xf numFmtId="0" fontId="5" fillId="2" borderId="0" xfId="2" applyFont="1" applyFill="1" applyBorder="1" applyAlignment="1">
      <alignment vertical="center"/>
    </xf>
    <xf numFmtId="0" fontId="6" fillId="2" borderId="0" xfId="0" applyFont="1" applyFill="1" applyAlignment="1"/>
    <xf numFmtId="0" fontId="7" fillId="2" borderId="0" xfId="0" applyFont="1" applyFill="1" applyAlignment="1"/>
    <xf numFmtId="0" fontId="5" fillId="0" borderId="0" xfId="2" applyFont="1" applyFill="1" applyBorder="1" applyAlignment="1">
      <alignment vertical="center"/>
    </xf>
    <xf numFmtId="43" fontId="9" fillId="2" borderId="0" xfId="1" applyFont="1" applyFill="1" applyBorder="1" applyAlignment="1">
      <alignment vertical="center"/>
    </xf>
    <xf numFmtId="0" fontId="10" fillId="2" borderId="0" xfId="2" applyFont="1" applyFill="1" applyBorder="1" applyAlignment="1">
      <alignment vertical="center"/>
    </xf>
    <xf numFmtId="0" fontId="5" fillId="4" borderId="0" xfId="2" applyFont="1" applyFill="1" applyBorder="1" applyAlignment="1">
      <alignment vertical="center"/>
    </xf>
    <xf numFmtId="165" fontId="11" fillId="3" borderId="0" xfId="2" applyNumberFormat="1" applyFont="1" applyFill="1" applyBorder="1" applyAlignment="1">
      <alignment vertical="center"/>
    </xf>
    <xf numFmtId="165" fontId="12" fillId="3" borderId="0" xfId="2" applyNumberFormat="1" applyFont="1" applyFill="1" applyBorder="1" applyAlignment="1">
      <alignment vertical="center"/>
    </xf>
    <xf numFmtId="0" fontId="3" fillId="0" borderId="0" xfId="0" applyFont="1"/>
    <xf numFmtId="164" fontId="3" fillId="0" borderId="0" xfId="1" applyNumberFormat="1" applyFont="1"/>
    <xf numFmtId="164" fontId="13" fillId="3" borderId="0" xfId="1" applyNumberFormat="1" applyFont="1" applyFill="1"/>
    <xf numFmtId="165" fontId="14" fillId="3" borderId="0" xfId="2" applyNumberFormat="1" applyFont="1" applyFill="1" applyBorder="1" applyAlignment="1">
      <alignment vertical="center"/>
    </xf>
    <xf numFmtId="14" fontId="0" fillId="0" borderId="0" xfId="0" applyNumberFormat="1" applyFont="1"/>
    <xf numFmtId="0" fontId="0" fillId="0" borderId="0" xfId="0" applyFont="1"/>
    <xf numFmtId="0" fontId="2" fillId="0" borderId="0" xfId="0" applyFont="1"/>
    <xf numFmtId="17" fontId="0" fillId="0" borderId="0" xfId="0" applyNumberFormat="1"/>
    <xf numFmtId="0" fontId="0" fillId="0" borderId="0" xfId="0" applyAlignment="1">
      <alignment horizontal="center" textRotation="90"/>
    </xf>
    <xf numFmtId="0" fontId="0" fillId="0" borderId="1" xfId="0" applyBorder="1" applyAlignment="1">
      <alignment horizontal="center" textRotation="90"/>
    </xf>
    <xf numFmtId="0" fontId="0" fillId="2" borderId="0" xfId="0" applyFill="1" applyBorder="1"/>
    <xf numFmtId="165" fontId="15" fillId="2" borderId="0" xfId="2" applyNumberFormat="1" applyFont="1" applyFill="1" applyBorder="1" applyAlignment="1">
      <alignment vertical="center"/>
    </xf>
    <xf numFmtId="0" fontId="0" fillId="2" borderId="0" xfId="0" applyFill="1"/>
    <xf numFmtId="0" fontId="0" fillId="0" borderId="3" xfId="0" applyBorder="1"/>
    <xf numFmtId="17" fontId="0" fillId="0" borderId="4" xfId="0" applyNumberFormat="1" applyBorder="1"/>
    <xf numFmtId="17" fontId="0" fillId="0" borderId="3" xfId="0" applyNumberFormat="1" applyBorder="1"/>
    <xf numFmtId="0" fontId="16" fillId="6" borderId="2" xfId="0" applyFont="1" applyFill="1" applyBorder="1" applyAlignment="1">
      <alignment horizontal="center" vertical="center"/>
    </xf>
    <xf numFmtId="0" fontId="0" fillId="0" borderId="8" xfId="0" applyBorder="1" applyAlignment="1">
      <alignment horizontal="center" textRotation="90"/>
    </xf>
    <xf numFmtId="0" fontId="0" fillId="5" borderId="9" xfId="0" applyFill="1" applyBorder="1" applyAlignment="1">
      <alignment horizontal="center" textRotation="90"/>
    </xf>
    <xf numFmtId="164" fontId="0" fillId="0" borderId="10" xfId="1" applyNumberFormat="1" applyFont="1" applyBorder="1"/>
    <xf numFmtId="164" fontId="0" fillId="0" borderId="0" xfId="1" applyNumberFormat="1" applyFont="1" applyBorder="1"/>
    <xf numFmtId="164" fontId="0" fillId="5" borderId="11" xfId="1" applyNumberFormat="1" applyFont="1" applyFill="1" applyBorder="1"/>
    <xf numFmtId="164" fontId="0" fillId="0" borderId="8" xfId="1" applyNumberFormat="1" applyFont="1" applyBorder="1"/>
    <xf numFmtId="164" fontId="0" fillId="0" borderId="1" xfId="1" applyNumberFormat="1" applyFont="1" applyBorder="1"/>
    <xf numFmtId="164" fontId="0" fillId="5" borderId="9" xfId="1" applyNumberFormat="1" applyFont="1" applyFill="1" applyBorder="1"/>
    <xf numFmtId="0" fontId="6" fillId="2" borderId="0" xfId="0" applyFont="1" applyFill="1" applyAlignment="1">
      <alignment horizontal="left" indent="8"/>
    </xf>
    <xf numFmtId="0" fontId="0" fillId="0" borderId="0" xfId="0" applyFont="1" applyAlignment="1"/>
    <xf numFmtId="0" fontId="8" fillId="0" borderId="0" xfId="0" applyFont="1" applyAlignment="1">
      <alignment wrapText="1"/>
    </xf>
    <xf numFmtId="0" fontId="0" fillId="0" borderId="0" xfId="0" applyFont="1" applyAlignment="1">
      <alignment wrapText="1"/>
    </xf>
    <xf numFmtId="0" fontId="17" fillId="0" borderId="0" xfId="3" applyAlignment="1">
      <alignment wrapText="1"/>
    </xf>
    <xf numFmtId="0" fontId="18" fillId="2" borderId="0" xfId="0" applyFont="1" applyFill="1" applyAlignment="1"/>
    <xf numFmtId="0" fontId="2" fillId="0" borderId="1" xfId="0" applyFont="1" applyBorder="1"/>
    <xf numFmtId="0" fontId="0" fillId="0" borderId="1" xfId="0" applyBorder="1" applyAlignment="1">
      <alignment horizontal="center" vertical="center"/>
    </xf>
    <xf numFmtId="0" fontId="0" fillId="0" borderId="1" xfId="0" applyBorder="1"/>
    <xf numFmtId="0" fontId="3" fillId="0" borderId="1" xfId="0" applyFont="1" applyBorder="1"/>
    <xf numFmtId="166" fontId="0" fillId="0" borderId="0" xfId="4" applyNumberFormat="1" applyFont="1"/>
    <xf numFmtId="164" fontId="20" fillId="0" borderId="0" xfId="1" applyNumberFormat="1" applyFont="1" applyFill="1"/>
    <xf numFmtId="0" fontId="20" fillId="0" borderId="0" xfId="0" applyFont="1" applyFill="1"/>
    <xf numFmtId="0" fontId="21" fillId="0" borderId="0" xfId="0" applyFont="1" applyAlignment="1">
      <alignment wrapText="1"/>
    </xf>
    <xf numFmtId="0" fontId="22" fillId="0" borderId="0" xfId="3" applyFont="1" applyAlignment="1">
      <alignment wrapText="1"/>
    </xf>
    <xf numFmtId="0" fontId="2" fillId="6" borderId="5" xfId="0" applyFont="1" applyFill="1" applyBorder="1" applyAlignment="1">
      <alignment horizontal="center"/>
    </xf>
    <xf numFmtId="0" fontId="2" fillId="6" borderId="6" xfId="0" applyFont="1" applyFill="1" applyBorder="1" applyAlignment="1">
      <alignment horizontal="center"/>
    </xf>
    <xf numFmtId="0" fontId="2" fillId="6" borderId="7" xfId="0" applyFont="1" applyFill="1" applyBorder="1" applyAlignment="1">
      <alignment horizontal="center"/>
    </xf>
  </cellXfs>
  <cellStyles count="5">
    <cellStyle name="Comma" xfId="1" builtinId="3"/>
    <cellStyle name="Currency" xfId="4" builtinId="4"/>
    <cellStyle name="Hyperlink" xfId="3" builtinId="8"/>
    <cellStyle name="Normal" xfId="0" builtinId="0"/>
    <cellStyle name="Normal 2" xfId="2" xr:uid="{75F50ADD-62CC-4E4D-AC7E-B35A9A251C94}"/>
  </cellStyles>
  <dxfs count="0"/>
  <tableStyles count="0" defaultTableStyle="TableStyleMedium2" defaultPivotStyle="PivotStyleLight16"/>
  <colors>
    <mruColors>
      <color rgb="FFFFFFC8"/>
      <color rgb="FFFFFF99"/>
      <color rgb="FF202E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195263</xdr:colOff>
      <xdr:row>0</xdr:row>
      <xdr:rowOff>57150</xdr:rowOff>
    </xdr:from>
    <xdr:to>
      <xdr:col>1</xdr:col>
      <xdr:colOff>16406</xdr:colOff>
      <xdr:row>1</xdr:row>
      <xdr:rowOff>153865</xdr:rowOff>
    </xdr:to>
    <xdr:pic>
      <xdr:nvPicPr>
        <xdr:cNvPr id="3" name="Picture 2">
          <a:extLst>
            <a:ext uri="{FF2B5EF4-FFF2-40B4-BE49-F238E27FC236}">
              <a16:creationId xmlns:a16="http://schemas.microsoft.com/office/drawing/2014/main" id="{5B56146F-A99A-4335-912F-6595566CB6EA}"/>
            </a:ext>
          </a:extLst>
        </xdr:cNvPr>
        <xdr:cNvPicPr>
          <a:picLocks noChangeAspect="1"/>
        </xdr:cNvPicPr>
      </xdr:nvPicPr>
      <xdr:blipFill rotWithShape="1">
        <a:blip xmlns:r="http://schemas.openxmlformats.org/officeDocument/2006/relationships" r:embed="rId1"/>
        <a:srcRect l="17897" t="12080" r="18121" b="12752"/>
        <a:stretch/>
      </xdr:blipFill>
      <xdr:spPr>
        <a:xfrm>
          <a:off x="195263" y="57150"/>
          <a:ext cx="687918" cy="8349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79375</xdr:colOff>
      <xdr:row>0</xdr:row>
      <xdr:rowOff>74086</xdr:rowOff>
    </xdr:from>
    <xdr:to>
      <xdr:col>0</xdr:col>
      <xdr:colOff>777875</xdr:colOff>
      <xdr:row>1</xdr:row>
      <xdr:rowOff>32431</xdr:rowOff>
    </xdr:to>
    <xdr:pic>
      <xdr:nvPicPr>
        <xdr:cNvPr id="4" name="Picture 3">
          <a:extLst>
            <a:ext uri="{FF2B5EF4-FFF2-40B4-BE49-F238E27FC236}">
              <a16:creationId xmlns:a16="http://schemas.microsoft.com/office/drawing/2014/main" id="{7B6B8E22-948C-4C45-9671-891E5F28388C}"/>
            </a:ext>
          </a:extLst>
        </xdr:cNvPr>
        <xdr:cNvPicPr>
          <a:picLocks noChangeAspect="1"/>
        </xdr:cNvPicPr>
      </xdr:nvPicPr>
      <xdr:blipFill rotWithShape="1">
        <a:blip xmlns:r="http://schemas.openxmlformats.org/officeDocument/2006/relationships" r:embed="rId1"/>
        <a:srcRect l="17897" t="12080" r="18121" b="12752"/>
        <a:stretch/>
      </xdr:blipFill>
      <xdr:spPr>
        <a:xfrm>
          <a:off x="79375" y="74086"/>
          <a:ext cx="698500" cy="767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310092</xdr:colOff>
      <xdr:row>0</xdr:row>
      <xdr:rowOff>147108</xdr:rowOff>
    </xdr:from>
    <xdr:to>
      <xdr:col>1</xdr:col>
      <xdr:colOff>363009</xdr:colOff>
      <xdr:row>2</xdr:row>
      <xdr:rowOff>126620</xdr:rowOff>
    </xdr:to>
    <xdr:pic>
      <xdr:nvPicPr>
        <xdr:cNvPr id="2" name="Picture 1">
          <a:extLst>
            <a:ext uri="{FF2B5EF4-FFF2-40B4-BE49-F238E27FC236}">
              <a16:creationId xmlns:a16="http://schemas.microsoft.com/office/drawing/2014/main" id="{977B1F6F-6610-4601-B990-B28E482D145C}"/>
            </a:ext>
          </a:extLst>
        </xdr:cNvPr>
        <xdr:cNvPicPr>
          <a:picLocks noChangeAspect="1"/>
        </xdr:cNvPicPr>
      </xdr:nvPicPr>
      <xdr:blipFill rotWithShape="1">
        <a:blip xmlns:r="http://schemas.openxmlformats.org/officeDocument/2006/relationships" r:embed="rId1"/>
        <a:srcRect l="17897" t="12080" r="18121" b="12752"/>
        <a:stretch/>
      </xdr:blipFill>
      <xdr:spPr>
        <a:xfrm>
          <a:off x="310092" y="147108"/>
          <a:ext cx="698500" cy="7679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kruzeconsulting.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0C422-11BF-4B06-8711-724C9160F1A4}">
  <dimension ref="A1:O33"/>
  <sheetViews>
    <sheetView showGridLines="0" workbookViewId="0">
      <selection activeCell="B1" sqref="B1"/>
    </sheetView>
  </sheetViews>
  <sheetFormatPr baseColWidth="10" defaultColWidth="8.83203125" defaultRowHeight="15"/>
  <cols>
    <col min="1" max="1" width="12.1640625" customWidth="1"/>
    <col min="2" max="2" width="114.5" customWidth="1"/>
  </cols>
  <sheetData>
    <row r="1" spans="1:15" ht="58.25" customHeight="1">
      <c r="B1" s="7" t="s">
        <v>44</v>
      </c>
    </row>
    <row r="2" spans="1:15">
      <c r="B2" s="6"/>
    </row>
    <row r="3" spans="1:15">
      <c r="A3" s="12"/>
      <c r="B3" s="12"/>
    </row>
    <row r="4" spans="1:15">
      <c r="B4" s="41"/>
    </row>
    <row r="5" spans="1:15">
      <c r="B5" s="42" t="s">
        <v>48</v>
      </c>
    </row>
    <row r="6" spans="1:15">
      <c r="B6" s="43"/>
    </row>
    <row r="7" spans="1:15">
      <c r="B7" s="42" t="s">
        <v>45</v>
      </c>
    </row>
    <row r="8" spans="1:15">
      <c r="B8" s="43"/>
    </row>
    <row r="9" spans="1:15">
      <c r="B9" s="53" t="s">
        <v>49</v>
      </c>
    </row>
    <row r="10" spans="1:15">
      <c r="B10" s="42" t="s">
        <v>50</v>
      </c>
    </row>
    <row r="11" spans="1:15">
      <c r="B11" s="43"/>
    </row>
    <row r="12" spans="1:15">
      <c r="B12" s="53" t="s">
        <v>46</v>
      </c>
    </row>
    <row r="13" spans="1:15">
      <c r="B13" s="54" t="s">
        <v>47</v>
      </c>
    </row>
    <row r="14" spans="1:15">
      <c r="B14" s="44"/>
    </row>
    <row r="16" spans="1:15" ht="23">
      <c r="B16" s="45" t="s">
        <v>0</v>
      </c>
      <c r="O16" t="s">
        <v>24</v>
      </c>
    </row>
    <row r="17" spans="2:15" ht="11.25" customHeight="1">
      <c r="B17" s="45"/>
    </row>
    <row r="18" spans="2:15">
      <c r="B18" s="42" t="s">
        <v>51</v>
      </c>
      <c r="O18" t="s">
        <v>25</v>
      </c>
    </row>
    <row r="19" spans="2:15" ht="11.25" customHeight="1">
      <c r="B19" s="42"/>
    </row>
    <row r="20" spans="2:15">
      <c r="B20" s="42" t="s">
        <v>52</v>
      </c>
    </row>
    <row r="21" spans="2:15" ht="11.25" customHeight="1">
      <c r="B21" s="42"/>
    </row>
    <row r="22" spans="2:15" ht="29">
      <c r="B22" s="42" t="s">
        <v>53</v>
      </c>
    </row>
    <row r="23" spans="2:15" ht="11.25" customHeight="1">
      <c r="B23" s="42"/>
    </row>
    <row r="24" spans="2:15" ht="29">
      <c r="B24" s="42" t="s">
        <v>55</v>
      </c>
    </row>
    <row r="27" spans="2:15" ht="23">
      <c r="B27" s="45" t="s">
        <v>56</v>
      </c>
    </row>
    <row r="28" spans="2:15" ht="11.25" customHeight="1"/>
    <row r="29" spans="2:15" ht="29">
      <c r="B29" s="42" t="s">
        <v>112</v>
      </c>
    </row>
    <row r="30" spans="2:15" ht="11.25" customHeight="1">
      <c r="B30" s="42"/>
    </row>
    <row r="31" spans="2:15" ht="43">
      <c r="B31" s="42" t="s">
        <v>57</v>
      </c>
    </row>
    <row r="32" spans="2:15" ht="11.25" customHeight="1">
      <c r="B32" s="42"/>
    </row>
    <row r="33" spans="2:2" ht="43">
      <c r="B33" s="42" t="s">
        <v>113</v>
      </c>
    </row>
  </sheetData>
  <hyperlinks>
    <hyperlink ref="B13" r:id="rId1" xr:uid="{EFF1FD04-E383-4862-B938-5A5C8DBCD41A}"/>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7AF3-0632-404C-B57D-ECC192A3B29B}">
  <dimension ref="A1:AT114"/>
  <sheetViews>
    <sheetView showGridLines="0" tabSelected="1" topLeftCell="A5" zoomScale="90" zoomScaleNormal="90" workbookViewId="0">
      <selection activeCell="Q11" sqref="Q11"/>
    </sheetView>
  </sheetViews>
  <sheetFormatPr baseColWidth="10" defaultColWidth="8.83203125" defaultRowHeight="15" outlineLevelCol="1"/>
  <cols>
    <col min="1" max="1" width="17" customWidth="1"/>
    <col min="2" max="2" width="5.6640625" style="3" hidden="1" customWidth="1" outlineLevel="1"/>
    <col min="3" max="3" width="14.33203125" hidden="1" customWidth="1" outlineLevel="1"/>
    <col min="4" max="4" width="1.6640625" hidden="1" customWidth="1" outlineLevel="1"/>
    <col min="5" max="5" width="11.83203125" hidden="1" customWidth="1" outlineLevel="1"/>
    <col min="6" max="6" width="9" hidden="1" customWidth="1" outlineLevel="1"/>
    <col min="7" max="7" width="1.33203125" customWidth="1" collapsed="1"/>
    <col min="8" max="8" width="1.33203125" style="15" customWidth="1"/>
    <col min="9" max="9" width="9.6640625" bestFit="1" customWidth="1"/>
    <col min="10" max="11" width="1.1640625" customWidth="1"/>
    <col min="12" max="12" width="1.33203125" style="15" customWidth="1"/>
    <col min="13" max="13" width="10.1640625" bestFit="1" customWidth="1"/>
    <col min="14" max="15" width="1.1640625" customWidth="1"/>
    <col min="16" max="16" width="1.33203125" style="15" customWidth="1"/>
    <col min="17" max="17" width="10.1640625" bestFit="1" customWidth="1"/>
    <col min="18" max="19" width="1.1640625" customWidth="1"/>
    <col min="20" max="20" width="1.33203125" style="15" customWidth="1"/>
    <col min="21" max="21" width="10.1640625" bestFit="1" customWidth="1"/>
    <col min="22" max="23" width="1.1640625" customWidth="1"/>
    <col min="24" max="24" width="1.33203125" style="15" customWidth="1"/>
    <col min="25" max="25" width="10.1640625" bestFit="1" customWidth="1"/>
    <col min="26" max="27" width="1.1640625" customWidth="1"/>
    <col min="28" max="28" width="1.33203125" style="15" customWidth="1"/>
    <col min="29" max="29" width="10.1640625" bestFit="1" customWidth="1"/>
    <col min="30" max="31" width="1.1640625" customWidth="1"/>
    <col min="32" max="32" width="1.33203125" style="15" customWidth="1"/>
    <col min="33" max="33" width="10.1640625" bestFit="1" customWidth="1"/>
    <col min="34" max="35" width="1.1640625" customWidth="1"/>
    <col min="36" max="36" width="1.33203125" style="15" customWidth="1"/>
    <col min="37" max="37" width="10.1640625" bestFit="1" customWidth="1"/>
    <col min="38" max="39" width="1.1640625" customWidth="1"/>
    <col min="40" max="40" width="1.33203125" style="15" customWidth="1"/>
    <col min="41" max="41" width="10.1640625" bestFit="1" customWidth="1"/>
    <col min="42" max="43" width="1.1640625" customWidth="1"/>
    <col min="44" max="44" width="1.33203125" style="15" customWidth="1"/>
    <col min="45" max="45" width="10.1640625" bestFit="1" customWidth="1"/>
    <col min="46" max="46" width="1.1640625" customWidth="1"/>
  </cols>
  <sheetData>
    <row r="1" spans="1:46" s="6" customFormat="1" ht="63.75" customHeight="1">
      <c r="A1" s="40" t="s">
        <v>33</v>
      </c>
      <c r="C1" s="7"/>
      <c r="F1" s="8"/>
      <c r="G1" s="8"/>
      <c r="H1" s="8"/>
    </row>
    <row r="2" spans="1:46" s="6" customFormat="1" ht="14"/>
    <row r="3" spans="1:46" ht="16">
      <c r="A3" s="11" t="s">
        <v>31</v>
      </c>
      <c r="B3"/>
      <c r="H3"/>
      <c r="I3" s="13">
        <v>43377</v>
      </c>
    </row>
    <row r="4" spans="1:46">
      <c r="B4"/>
    </row>
    <row r="5" spans="1:46" s="12" customFormat="1" ht="9" customHeight="1"/>
    <row r="7" spans="1:46">
      <c r="E7" s="2"/>
      <c r="I7" s="14" t="s">
        <v>21</v>
      </c>
      <c r="M7" s="14" t="s">
        <v>27</v>
      </c>
      <c r="Q7" s="14" t="s">
        <v>30</v>
      </c>
      <c r="U7" s="14" t="s">
        <v>34</v>
      </c>
      <c r="Y7" s="14" t="s">
        <v>35</v>
      </c>
      <c r="AC7" s="14" t="s">
        <v>36</v>
      </c>
      <c r="AG7" s="14" t="s">
        <v>37</v>
      </c>
      <c r="AK7" s="14" t="s">
        <v>38</v>
      </c>
      <c r="AO7" s="14" t="s">
        <v>39</v>
      </c>
      <c r="AS7" s="14" t="s">
        <v>40</v>
      </c>
    </row>
    <row r="8" spans="1:46">
      <c r="A8" s="21" t="s">
        <v>28</v>
      </c>
      <c r="H8" s="15">
        <f>VLOOKUP(EOMONTH(I8,0),$A:$F,2,0)</f>
        <v>1</v>
      </c>
      <c r="I8" s="18">
        <f>I3</f>
        <v>43377</v>
      </c>
      <c r="J8" s="19"/>
      <c r="K8" s="19"/>
      <c r="L8" s="15">
        <f>VLOOKUP(EOMONTH(M8,0),$A:$F,2,0)</f>
        <v>2</v>
      </c>
      <c r="M8" s="18">
        <v>43405</v>
      </c>
      <c r="N8" s="19"/>
      <c r="O8" s="19"/>
      <c r="P8" s="15">
        <f>VLOOKUP(EOMONTH(Q8,0),$A:$F,2,0)</f>
        <v>4</v>
      </c>
      <c r="Q8" s="18">
        <v>43466</v>
      </c>
      <c r="R8" s="20"/>
      <c r="S8" s="20"/>
      <c r="T8" s="15">
        <f>VLOOKUP(EOMONTH(U8,0),$A:$F,2,0)</f>
        <v>6</v>
      </c>
      <c r="U8" s="18">
        <v>43525</v>
      </c>
      <c r="V8" s="20"/>
      <c r="W8" s="20"/>
      <c r="X8" s="15">
        <f>VLOOKUP(EOMONTH(Y8,0),$A:$F,2,0)</f>
        <v>7</v>
      </c>
      <c r="Y8" s="18">
        <v>43556</v>
      </c>
      <c r="Z8" s="20"/>
      <c r="AA8" s="20"/>
      <c r="AB8" s="15">
        <f>VLOOKUP(EOMONTH(AC8,0),$A:$F,2,0)</f>
        <v>13</v>
      </c>
      <c r="AC8" s="18">
        <v>43742</v>
      </c>
      <c r="AD8" s="20"/>
      <c r="AE8" s="20"/>
      <c r="AF8" s="15">
        <f>VLOOKUP(EOMONTH(AG8,0),$A:$F,2,0)</f>
        <v>1</v>
      </c>
      <c r="AG8" s="18">
        <v>43377</v>
      </c>
      <c r="AH8" s="20"/>
      <c r="AI8" s="20"/>
      <c r="AJ8" s="15">
        <f>VLOOKUP(EOMONTH(AK8,0),$A:$F,2,0)</f>
        <v>13</v>
      </c>
      <c r="AK8" s="18">
        <v>43742</v>
      </c>
      <c r="AL8" s="20"/>
      <c r="AM8" s="20"/>
      <c r="AN8" s="15">
        <f>VLOOKUP(EOMONTH(AO8,0),$A:$F,2,0)</f>
        <v>13</v>
      </c>
      <c r="AO8" s="18">
        <v>43742</v>
      </c>
      <c r="AP8" s="20"/>
      <c r="AQ8" s="20"/>
      <c r="AR8" s="15">
        <f>VLOOKUP(EOMONTH(AS8,0),$A:$F,2,0)</f>
        <v>13</v>
      </c>
      <c r="AS8" s="18">
        <v>43742</v>
      </c>
    </row>
    <row r="9" spans="1:46">
      <c r="A9" s="21" t="s">
        <v>29</v>
      </c>
      <c r="H9" s="15">
        <f>VLOOKUP(EOMONTH(I9,0),$A:$F,2,0)</f>
        <v>13</v>
      </c>
      <c r="I9" s="18">
        <f>DATE(YEAR(I8),MONTH(I8)+12,DAY(I8)-1)</f>
        <v>43741</v>
      </c>
      <c r="J9" s="19"/>
      <c r="K9" s="19"/>
      <c r="L9" s="15">
        <f>VLOOKUP(EOMONTH(M9,0),$A:$F,2,0)</f>
        <v>13</v>
      </c>
      <c r="M9" s="18">
        <f>DATE(YEAR(M8),MONTH(M8)+12,DAY(M8)-1)</f>
        <v>43769</v>
      </c>
      <c r="N9" s="19"/>
      <c r="O9" s="19"/>
      <c r="P9" s="15">
        <f>VLOOKUP(EOMONTH(Q9,0),$A:$F,2,0)</f>
        <v>15</v>
      </c>
      <c r="Q9" s="18">
        <f>DATE(YEAR(Q8),MONTH(Q8)+12,DAY(Q8)-1)</f>
        <v>43830</v>
      </c>
      <c r="R9" s="20"/>
      <c r="S9" s="20"/>
      <c r="T9" s="15">
        <f>VLOOKUP(EOMONTH(U9,0),$A:$F,2,0)</f>
        <v>17</v>
      </c>
      <c r="U9" s="18">
        <f>DATE(YEAR(U8),MONTH(U8)+12,DAY(U8)-1)</f>
        <v>43890</v>
      </c>
      <c r="V9" s="20"/>
      <c r="W9" s="20"/>
      <c r="X9" s="15">
        <f>VLOOKUP(EOMONTH(Y9,0),$A:$F,2,0)</f>
        <v>18</v>
      </c>
      <c r="Y9" s="18">
        <f>DATE(YEAR(Y8),MONTH(Y8)+12,DAY(Y8)-1)</f>
        <v>43921</v>
      </c>
      <c r="Z9" s="20"/>
      <c r="AA9" s="20"/>
      <c r="AB9" s="15">
        <f>VLOOKUP(EOMONTH(AC9,0),$A:$F,2,0)</f>
        <v>25</v>
      </c>
      <c r="AC9" s="18">
        <f>DATE(YEAR(AC8),MONTH(AC8)+12,DAY(AC8)-1)</f>
        <v>44107</v>
      </c>
      <c r="AD9" s="20"/>
      <c r="AE9" s="20"/>
      <c r="AF9" s="15">
        <f>VLOOKUP(EOMONTH(AG9,0),$A:$F,2,0)</f>
        <v>13</v>
      </c>
      <c r="AG9" s="18">
        <f>DATE(YEAR(AG8),MONTH(AG8)+12,DAY(AG8)-1)</f>
        <v>43741</v>
      </c>
      <c r="AH9" s="20"/>
      <c r="AI9" s="20"/>
      <c r="AJ9" s="15">
        <f>VLOOKUP(EOMONTH(AK9,0),$A:$F,2,0)</f>
        <v>25</v>
      </c>
      <c r="AK9" s="18">
        <f>DATE(YEAR(AK8),MONTH(AK8)+12,DAY(AK8)-1)</f>
        <v>44107</v>
      </c>
      <c r="AL9" s="20"/>
      <c r="AM9" s="20"/>
      <c r="AN9" s="15">
        <f>VLOOKUP(EOMONTH(AO9,0),$A:$F,2,0)</f>
        <v>25</v>
      </c>
      <c r="AO9" s="18">
        <f>DATE(YEAR(AO8),MONTH(AO8)+12,DAY(AO8)-1)</f>
        <v>44107</v>
      </c>
      <c r="AP9" s="20"/>
      <c r="AQ9" s="20"/>
      <c r="AR9" s="15">
        <f>VLOOKUP(EOMONTH(AS9,0),$A:$F,2,0)</f>
        <v>25</v>
      </c>
      <c r="AS9" s="18">
        <f>DATE(YEAR(AS8),MONTH(AS8)+12,DAY(AS8)-1)</f>
        <v>44107</v>
      </c>
    </row>
    <row r="10" spans="1:46">
      <c r="A10" s="21" t="s">
        <v>19</v>
      </c>
      <c r="I10" s="17">
        <v>250000</v>
      </c>
      <c r="J10" s="4"/>
      <c r="K10" s="4"/>
      <c r="L10" s="16"/>
      <c r="M10" s="17">
        <v>25000</v>
      </c>
      <c r="N10" s="4"/>
      <c r="O10" s="4"/>
      <c r="P10" s="16"/>
      <c r="Q10" s="17">
        <v>111000</v>
      </c>
      <c r="T10" s="16"/>
      <c r="U10" s="17">
        <v>5000</v>
      </c>
      <c r="X10" s="16"/>
      <c r="Y10" s="17">
        <v>5000</v>
      </c>
      <c r="AB10" s="16"/>
      <c r="AC10" s="17">
        <v>5000</v>
      </c>
      <c r="AF10" s="16"/>
      <c r="AG10" s="17">
        <v>5000</v>
      </c>
      <c r="AJ10" s="16"/>
      <c r="AK10" s="17">
        <v>5000</v>
      </c>
      <c r="AN10" s="16"/>
      <c r="AO10" s="17">
        <v>5000</v>
      </c>
      <c r="AR10" s="16"/>
      <c r="AS10" s="17">
        <v>5000</v>
      </c>
    </row>
    <row r="11" spans="1:46">
      <c r="A11" s="21" t="s">
        <v>20</v>
      </c>
      <c r="I11" s="17">
        <v>1000</v>
      </c>
      <c r="J11" s="4"/>
      <c r="K11" s="4"/>
      <c r="L11" s="16"/>
      <c r="M11" s="17">
        <v>1000</v>
      </c>
      <c r="N11" s="4"/>
      <c r="O11" s="4"/>
      <c r="P11" s="16"/>
      <c r="Q11" s="17">
        <v>1000</v>
      </c>
      <c r="T11" s="16"/>
      <c r="U11" s="17">
        <v>0</v>
      </c>
      <c r="X11" s="16"/>
      <c r="Y11" s="17"/>
      <c r="AB11" s="16"/>
      <c r="AC11" s="17">
        <v>1000</v>
      </c>
      <c r="AF11" s="16"/>
      <c r="AG11" s="17">
        <v>1000</v>
      </c>
      <c r="AJ11" s="16"/>
      <c r="AK11" s="17">
        <v>1000</v>
      </c>
      <c r="AN11" s="16"/>
      <c r="AO11" s="17">
        <v>1000</v>
      </c>
      <c r="AR11" s="16"/>
      <c r="AS11" s="17">
        <v>1000</v>
      </c>
    </row>
    <row r="12" spans="1:46">
      <c r="A12" s="21" t="s">
        <v>26</v>
      </c>
      <c r="I12" s="51">
        <v>36</v>
      </c>
      <c r="J12" s="51"/>
      <c r="K12" s="51"/>
      <c r="L12" s="51"/>
      <c r="M12" s="51">
        <v>12</v>
      </c>
      <c r="N12" s="51"/>
      <c r="O12" s="51"/>
      <c r="P12" s="51"/>
      <c r="Q12" s="51">
        <v>36</v>
      </c>
      <c r="R12" s="52"/>
      <c r="S12" s="52"/>
      <c r="T12" s="51"/>
      <c r="U12" s="51">
        <v>12</v>
      </c>
      <c r="V12" s="52"/>
      <c r="W12" s="52"/>
      <c r="X12" s="51"/>
      <c r="Y12" s="51">
        <v>12</v>
      </c>
      <c r="Z12" s="52"/>
      <c r="AA12" s="52"/>
      <c r="AB12" s="51"/>
      <c r="AC12" s="51">
        <v>12</v>
      </c>
      <c r="AD12" s="52"/>
      <c r="AE12" s="52"/>
      <c r="AF12" s="51"/>
      <c r="AG12" s="51">
        <v>60</v>
      </c>
      <c r="AH12" s="52"/>
      <c r="AI12" s="52"/>
      <c r="AJ12" s="51"/>
      <c r="AK12" s="51">
        <v>48</v>
      </c>
      <c r="AL12" s="52"/>
      <c r="AM12" s="52"/>
      <c r="AN12" s="51"/>
      <c r="AO12" s="51">
        <v>12</v>
      </c>
      <c r="AP12" s="52"/>
      <c r="AQ12" s="52"/>
      <c r="AR12" s="51"/>
      <c r="AS12" s="51">
        <v>72</v>
      </c>
    </row>
    <row r="13" spans="1:46">
      <c r="A13" s="21"/>
    </row>
    <row r="14" spans="1:46">
      <c r="A14" s="21" t="s">
        <v>22</v>
      </c>
      <c r="I14" s="18" t="s">
        <v>23</v>
      </c>
      <c r="J14" s="20"/>
      <c r="K14" s="20"/>
      <c r="M14" s="18" t="s">
        <v>24</v>
      </c>
      <c r="N14" s="20"/>
      <c r="O14" s="20"/>
      <c r="Q14" s="18" t="s">
        <v>25</v>
      </c>
      <c r="R14" s="20"/>
      <c r="S14" s="20"/>
      <c r="U14" s="18" t="s">
        <v>23</v>
      </c>
      <c r="V14" s="20"/>
      <c r="W14" s="20"/>
      <c r="Y14" s="18" t="s">
        <v>24</v>
      </c>
      <c r="Z14" s="20"/>
      <c r="AA14" s="20"/>
      <c r="AC14" s="18" t="s">
        <v>25</v>
      </c>
      <c r="AD14" s="20"/>
      <c r="AE14" s="20"/>
      <c r="AG14" s="18" t="s">
        <v>23</v>
      </c>
      <c r="AH14" s="20"/>
      <c r="AI14" s="20"/>
      <c r="AK14" s="18" t="s">
        <v>24</v>
      </c>
      <c r="AL14" s="20"/>
      <c r="AM14" s="20"/>
      <c r="AO14" s="18" t="s">
        <v>25</v>
      </c>
      <c r="AP14" s="20"/>
      <c r="AQ14" s="20"/>
      <c r="AS14" s="18" t="s">
        <v>23</v>
      </c>
    </row>
    <row r="15" spans="1:46">
      <c r="A15" s="46" t="s">
        <v>41</v>
      </c>
      <c r="B15" s="47"/>
      <c r="C15" s="48"/>
      <c r="D15" s="48"/>
      <c r="E15" s="48"/>
      <c r="F15" s="48"/>
      <c r="G15" s="48"/>
      <c r="H15" s="49"/>
      <c r="I15" s="48"/>
      <c r="J15" s="48"/>
      <c r="K15" s="48"/>
      <c r="L15" s="49"/>
      <c r="M15" s="48"/>
      <c r="N15" s="48"/>
      <c r="O15" s="48"/>
      <c r="P15" s="49"/>
      <c r="Q15" s="48"/>
      <c r="R15" s="48"/>
      <c r="S15" s="48"/>
      <c r="T15" s="49"/>
      <c r="U15" s="48"/>
      <c r="V15" s="48"/>
      <c r="W15" s="48"/>
      <c r="X15" s="49"/>
      <c r="Y15" s="48"/>
      <c r="Z15" s="48"/>
      <c r="AA15" s="48"/>
      <c r="AB15" s="49"/>
      <c r="AC15" s="48"/>
      <c r="AD15" s="48"/>
      <c r="AE15" s="48"/>
      <c r="AF15" s="49"/>
      <c r="AG15" s="48"/>
      <c r="AH15" s="48"/>
      <c r="AI15" s="48"/>
      <c r="AJ15" s="49"/>
      <c r="AK15" s="48"/>
      <c r="AL15" s="48"/>
      <c r="AM15" s="48"/>
      <c r="AN15" s="49"/>
      <c r="AO15" s="48"/>
      <c r="AP15" s="48"/>
      <c r="AQ15" s="48"/>
      <c r="AR15" s="49"/>
      <c r="AS15" s="48"/>
      <c r="AT15" s="48"/>
    </row>
    <row r="16" spans="1:46">
      <c r="A16" s="2">
        <f>EOMONTH(I3,0)</f>
        <v>43404</v>
      </c>
      <c r="B16" s="3">
        <f>ROWS(B$16:B16)</f>
        <v>1</v>
      </c>
      <c r="C16" t="s">
        <v>1</v>
      </c>
      <c r="D16">
        <v>1</v>
      </c>
      <c r="E16" t="s">
        <v>2</v>
      </c>
      <c r="H16" s="16">
        <f>IF($B16-H$8+1&lt;=I$12,$B16-H$8+1,0)</f>
        <v>1</v>
      </c>
      <c r="I16" s="50">
        <f>IF(H16&gt;=1,IF(I$14="SL",SLN(I$10,I$11,I$12),IF(I$14="SOYD",SYD(I$10,I$11,I$12,H16),IF(I$14="DV",DDB(I$10,I$11,I$12,H16,200%),0))),0)</f>
        <v>6916.666666666667</v>
      </c>
      <c r="J16" s="1"/>
      <c r="K16" s="1"/>
      <c r="L16" s="16">
        <f>IF($B16-L$8+1&lt;=M$12,$B16-L$8+1,0)</f>
        <v>0</v>
      </c>
      <c r="M16" s="50">
        <f>IF(L16&gt;=1,IF(M$14="SL",SLN(M$10,M$11,M$12),IF(M$14="SOYD",SYD(M$10,M$11,M$12,L16),IF(M$14="DV",DDB(M$10,M$11,M$12,L16,200%),0))),0)</f>
        <v>0</v>
      </c>
      <c r="N16" s="1"/>
      <c r="O16" s="1"/>
      <c r="P16" s="16">
        <f>IF($B16-P$8+1&lt;=Q$12,$B16-P$8+1,0)</f>
        <v>-2</v>
      </c>
      <c r="Q16" s="50">
        <f>IF(P16&gt;=1,IF(Q$14="SL",SLN(Q$10,Q$11,Q$12),IF(Q$14="SOYD",SYD(Q$10,Q$11,Q$12,P16),IF(Q$14="DV",DDB(Q$10,Q$11,Q$12,P16,200%),0))),0)</f>
        <v>0</v>
      </c>
      <c r="T16" s="16">
        <f>IF($B16-T$8+1&lt;=U$12,$B16-T$8+1,0)</f>
        <v>-4</v>
      </c>
      <c r="U16" s="50">
        <f>IF(T16&gt;=1,IF(U$14="SL",SLN(U$10,U$11,U$12),IF(U$14="SOYD",SYD(U$10,U$11,U$12,T16),IF(U$14="DV",DDB(U$10,U$11,U$12,T16,200%),0))),0)</f>
        <v>0</v>
      </c>
      <c r="X16" s="16">
        <f>IF($B16-X$8+1&lt;=Y$12,$B16-X$8+1,0)</f>
        <v>-5</v>
      </c>
      <c r="Y16" s="50">
        <f>IF(X16&gt;=1,IF(Y$14="SL",SLN(Y$10,Y$11,Y$12),IF(Y$14="SOYD",SYD(Y$10,Y$11,Y$12,X16),IF(Y$14="DV",DDB(Y$10,Y$11,Y$12,X16,200%),0))),0)</f>
        <v>0</v>
      </c>
      <c r="AB16" s="16">
        <f>IF($B16-AB$8+1&lt;=AC$12,$B16-AB$8+1,0)</f>
        <v>-11</v>
      </c>
      <c r="AC16" s="50">
        <f>IF(AB16&gt;=1,IF(AC$14="SL",SLN(AC$10,AC$11,AC$12),IF(AC$14="SOYD",SYD(AC$10,AC$11,AC$12,AB16),IF(AC$14="DV",DDB(AC$10,AC$11,AC$12,AB16,200%),0))),0)</f>
        <v>0</v>
      </c>
      <c r="AF16" s="16">
        <f>IF($B16-AF$8+1&lt;=AG$12,$B16-AF$8+1,0)</f>
        <v>1</v>
      </c>
      <c r="AG16" s="50">
        <f>IF(AF16&gt;=1,IF(AG$14="SL",SLN(AG$10,AG$11,AG$12),IF(AG$14="SOYD",SYD(AG$10,AG$11,AG$12,AF16),IF(AG$14="DV",DDB(AG$10,AG$11,AG$12,AF16,200%),0))),0)</f>
        <v>66.666666666666671</v>
      </c>
      <c r="AJ16" s="16">
        <f>IF($B16-AJ$8+1&lt;=AK$12,$B16-AJ$8+1,0)</f>
        <v>-11</v>
      </c>
      <c r="AK16" s="50">
        <f>IF(AJ16&gt;=1,IF(AK$14="SL",SLN(AK$10,AK$11,AK$12),IF(AK$14="SOYD",SYD(AK$10,AK$11,AK$12,AJ16),IF(AK$14="DV",DDB(AK$10,AK$11,AK$12,AJ16,200%),0))),0)</f>
        <v>0</v>
      </c>
      <c r="AN16" s="16">
        <f>IF($B16-AN$8+1&lt;=AO$12,$B16-AN$8+1,0)</f>
        <v>-11</v>
      </c>
      <c r="AO16" s="50">
        <f>IF(AN16&gt;=1,IF(AO$14="SL",SLN(AO$10,AO$11,AO$12),IF(AO$14="SOYD",SYD(AO$10,AO$11,AO$12,AN16),IF(AO$14="DV",DDB(AO$10,AO$11,AO$12,AN16,200%),0))),0)</f>
        <v>0</v>
      </c>
      <c r="AR16" s="16">
        <f>IF($B16-AR$8+1&lt;=AS$12,$B16-AR$8+1,0)</f>
        <v>-11</v>
      </c>
      <c r="AS16" s="50">
        <f>IF(AR16&gt;=1,IF(AS$14="SL",SLN(AS$10,AS$11,AS$12),IF(AS$14="SOYD",SYD(AS$10,AS$11,AS$12,AR16),IF(AS$14="DV",DDB(AS$10,AS$11,AS$12,AR16,200%),0))),0)</f>
        <v>0</v>
      </c>
    </row>
    <row r="17" spans="1:45">
      <c r="A17" s="2">
        <f>EOMONTH(A16,1)</f>
        <v>43434</v>
      </c>
      <c r="B17" s="3">
        <f>ROWS(B$16:B17)</f>
        <v>2</v>
      </c>
      <c r="C17" t="s">
        <v>3</v>
      </c>
      <c r="D17">
        <f>D16</f>
        <v>1</v>
      </c>
      <c r="E17" t="s">
        <v>2</v>
      </c>
      <c r="H17" s="16">
        <f t="shared" ref="H17:H80" si="0">IF($B17-H$8+1&lt;=I$12,$B17-H$8+1,0)</f>
        <v>2</v>
      </c>
      <c r="I17" s="50">
        <f t="shared" ref="I17:I80" si="1">IF(H17&gt;=1,IF(I$14="SL",SLN(I$10,I$11,I$12),IF(I$14="SOYD",SYD(I$10,I$11,I$12,H17),IF(I$14="DV",DDB(I$10,I$11,I$12,H17,200%),0))),0)</f>
        <v>6916.666666666667</v>
      </c>
      <c r="J17" s="1"/>
      <c r="K17" s="1"/>
      <c r="L17" s="16">
        <f t="shared" ref="L17:L80" si="2">IF($B17-L$8+1&lt;=M$12,$B17-L$8+1,0)</f>
        <v>1</v>
      </c>
      <c r="M17" s="50">
        <f t="shared" ref="M17:M80" si="3">IF(L17&gt;=1,IF(M$14="SL",SLN(M$10,M$11,M$12),IF(M$14="SOYD",SYD(M$10,M$11,M$12,L17),IF(M$14="DV",DDB(M$10,M$11,M$12,L17,200%),0))),0)</f>
        <v>3692.3076923076924</v>
      </c>
      <c r="N17" s="1"/>
      <c r="O17" s="1"/>
      <c r="P17" s="16">
        <f t="shared" ref="P17:P80" si="4">IF($B17-P$8+1&lt;=Q$12,$B17-P$8+1,0)</f>
        <v>-1</v>
      </c>
      <c r="Q17" s="50">
        <f t="shared" ref="Q17:Q80" si="5">IF(P17&gt;=1,IF(Q$14="SL",SLN(Q$10,Q$11,Q$12),IF(Q$14="SOYD",SYD(Q$10,Q$11,Q$12,P17),IF(Q$14="DV",DDB(Q$10,Q$11,Q$12,P17,200%),0))),0)</f>
        <v>0</v>
      </c>
      <c r="T17" s="16">
        <f t="shared" ref="T17:T80" si="6">IF($B17-T$8+1&lt;=U$12,$B17-T$8+1,0)</f>
        <v>-3</v>
      </c>
      <c r="U17" s="50">
        <f t="shared" ref="U17:U80" si="7">IF(T17&gt;=1,IF(U$14="SL",SLN(U$10,U$11,U$12),IF(U$14="SOYD",SYD(U$10,U$11,U$12,T17),IF(U$14="DV",DDB(U$10,U$11,U$12,T17,200%),0))),0)</f>
        <v>0</v>
      </c>
      <c r="X17" s="16">
        <f t="shared" ref="X17:X80" si="8">IF($B17-X$8+1&lt;=Y$12,$B17-X$8+1,0)</f>
        <v>-4</v>
      </c>
      <c r="Y17" s="50">
        <f t="shared" ref="Y17:Y80" si="9">IF(X17&gt;=1,IF(Y$14="SL",SLN(Y$10,Y$11,Y$12),IF(Y$14="SOYD",SYD(Y$10,Y$11,Y$12,X17),IF(Y$14="DV",DDB(Y$10,Y$11,Y$12,X17,200%),0))),0)</f>
        <v>0</v>
      </c>
      <c r="AB17" s="16">
        <f t="shared" ref="AB17:AB80" si="10">IF($B17-AB$8+1&lt;=AC$12,$B17-AB$8+1,0)</f>
        <v>-10</v>
      </c>
      <c r="AC17" s="50">
        <f t="shared" ref="AC17:AC80" si="11">IF(AB17&gt;=1,IF(AC$14="SL",SLN(AC$10,AC$11,AC$12),IF(AC$14="SOYD",SYD(AC$10,AC$11,AC$12,AB17),IF(AC$14="DV",DDB(AC$10,AC$11,AC$12,AB17,200%),0))),0)</f>
        <v>0</v>
      </c>
      <c r="AF17" s="16">
        <f t="shared" ref="AF17:AF80" si="12">IF($B17-AF$8+1&lt;=AG$12,$B17-AF$8+1,0)</f>
        <v>2</v>
      </c>
      <c r="AG17" s="50">
        <f t="shared" ref="AG17:AG80" si="13">IF(AF17&gt;=1,IF(AG$14="SL",SLN(AG$10,AG$11,AG$12),IF(AG$14="SOYD",SYD(AG$10,AG$11,AG$12,AF17),IF(AG$14="DV",DDB(AG$10,AG$11,AG$12,AF17,200%),0))),0)</f>
        <v>66.666666666666671</v>
      </c>
      <c r="AJ17" s="16">
        <f t="shared" ref="AJ17:AJ80" si="14">IF($B17-AJ$8+1&lt;=AK$12,$B17-AJ$8+1,0)</f>
        <v>-10</v>
      </c>
      <c r="AK17" s="50">
        <f t="shared" ref="AK17:AK80" si="15">IF(AJ17&gt;=1,IF(AK$14="SL",SLN(AK$10,AK$11,AK$12),IF(AK$14="SOYD",SYD(AK$10,AK$11,AK$12,AJ17),IF(AK$14="DV",DDB(AK$10,AK$11,AK$12,AJ17,200%),0))),0)</f>
        <v>0</v>
      </c>
      <c r="AN17" s="16">
        <f t="shared" ref="AN17:AN80" si="16">IF($B17-AN$8+1&lt;=AO$12,$B17-AN$8+1,0)</f>
        <v>-10</v>
      </c>
      <c r="AO17" s="50">
        <f t="shared" ref="AO17:AO80" si="17">IF(AN17&gt;=1,IF(AO$14="SL",SLN(AO$10,AO$11,AO$12),IF(AO$14="SOYD",SYD(AO$10,AO$11,AO$12,AN17),IF(AO$14="DV",DDB(AO$10,AO$11,AO$12,AN17,200%),0))),0)</f>
        <v>0</v>
      </c>
      <c r="AR17" s="16">
        <f t="shared" ref="AR17:AR80" si="18">IF($B17-AR$8+1&lt;=AS$12,$B17-AR$8+1,0)</f>
        <v>-10</v>
      </c>
      <c r="AS17" s="50">
        <f t="shared" ref="AS17:AS80" si="19">IF(AR17&gt;=1,IF(AS$14="SL",SLN(AS$10,AS$11,AS$12),IF(AS$14="SOYD",SYD(AS$10,AS$11,AS$12,AR17),IF(AS$14="DV",DDB(AS$10,AS$11,AS$12,AR17,200%),0))),0)</f>
        <v>0</v>
      </c>
    </row>
    <row r="18" spans="1:45">
      <c r="A18" s="2">
        <f t="shared" ref="A18:A81" si="20">EOMONTH(A17,1)</f>
        <v>43465</v>
      </c>
      <c r="B18" s="3">
        <f>ROWS(B$16:B18)</f>
        <v>3</v>
      </c>
      <c r="C18" t="s">
        <v>4</v>
      </c>
      <c r="D18">
        <f t="shared" ref="D18:D27" si="21">D17</f>
        <v>1</v>
      </c>
      <c r="E18" t="s">
        <v>2</v>
      </c>
      <c r="H18" s="16">
        <f t="shared" si="0"/>
        <v>3</v>
      </c>
      <c r="I18" s="50">
        <f t="shared" si="1"/>
        <v>6916.666666666667</v>
      </c>
      <c r="J18" s="1"/>
      <c r="K18" s="1"/>
      <c r="L18" s="16">
        <f t="shared" si="2"/>
        <v>2</v>
      </c>
      <c r="M18" s="50">
        <f t="shared" si="3"/>
        <v>3384.6153846153848</v>
      </c>
      <c r="N18" s="1"/>
      <c r="O18" s="1"/>
      <c r="P18" s="16">
        <f t="shared" si="4"/>
        <v>0</v>
      </c>
      <c r="Q18" s="50">
        <f t="shared" si="5"/>
        <v>0</v>
      </c>
      <c r="T18" s="16">
        <f t="shared" si="6"/>
        <v>-2</v>
      </c>
      <c r="U18" s="50">
        <f t="shared" si="7"/>
        <v>0</v>
      </c>
      <c r="X18" s="16">
        <f t="shared" si="8"/>
        <v>-3</v>
      </c>
      <c r="Y18" s="50">
        <f t="shared" si="9"/>
        <v>0</v>
      </c>
      <c r="AB18" s="16">
        <f t="shared" si="10"/>
        <v>-9</v>
      </c>
      <c r="AC18" s="50">
        <f t="shared" si="11"/>
        <v>0</v>
      </c>
      <c r="AF18" s="16">
        <f t="shared" si="12"/>
        <v>3</v>
      </c>
      <c r="AG18" s="50">
        <f t="shared" si="13"/>
        <v>66.666666666666671</v>
      </c>
      <c r="AJ18" s="16">
        <f t="shared" si="14"/>
        <v>-9</v>
      </c>
      <c r="AK18" s="50">
        <f t="shared" si="15"/>
        <v>0</v>
      </c>
      <c r="AN18" s="16">
        <f t="shared" si="16"/>
        <v>-9</v>
      </c>
      <c r="AO18" s="50">
        <f t="shared" si="17"/>
        <v>0</v>
      </c>
      <c r="AR18" s="16">
        <f t="shared" si="18"/>
        <v>-9</v>
      </c>
      <c r="AS18" s="50">
        <f t="shared" si="19"/>
        <v>0</v>
      </c>
    </row>
    <row r="19" spans="1:45">
      <c r="A19" s="2">
        <f t="shared" si="20"/>
        <v>43496</v>
      </c>
      <c r="B19" s="3">
        <f>ROWS(B$16:B19)</f>
        <v>4</v>
      </c>
      <c r="C19" t="s">
        <v>5</v>
      </c>
      <c r="D19">
        <f t="shared" si="21"/>
        <v>1</v>
      </c>
      <c r="E19" t="s">
        <v>2</v>
      </c>
      <c r="H19" s="16">
        <f t="shared" si="0"/>
        <v>4</v>
      </c>
      <c r="I19" s="50">
        <f t="shared" si="1"/>
        <v>6916.666666666667</v>
      </c>
      <c r="J19" s="1"/>
      <c r="K19" s="1"/>
      <c r="L19" s="16">
        <f t="shared" si="2"/>
        <v>3</v>
      </c>
      <c r="M19" s="50">
        <f t="shared" si="3"/>
        <v>3076.9230769230771</v>
      </c>
      <c r="N19" s="1"/>
      <c r="O19" s="1"/>
      <c r="P19" s="16">
        <f t="shared" si="4"/>
        <v>1</v>
      </c>
      <c r="Q19" s="50">
        <f t="shared" si="5"/>
        <v>6166.6666666666661</v>
      </c>
      <c r="T19" s="16">
        <f t="shared" si="6"/>
        <v>-1</v>
      </c>
      <c r="U19" s="50">
        <f t="shared" si="7"/>
        <v>0</v>
      </c>
      <c r="X19" s="16">
        <f t="shared" si="8"/>
        <v>-2</v>
      </c>
      <c r="Y19" s="50">
        <f t="shared" si="9"/>
        <v>0</v>
      </c>
      <c r="AB19" s="16">
        <f t="shared" si="10"/>
        <v>-8</v>
      </c>
      <c r="AC19" s="50">
        <f t="shared" si="11"/>
        <v>0</v>
      </c>
      <c r="AF19" s="16">
        <f t="shared" si="12"/>
        <v>4</v>
      </c>
      <c r="AG19" s="50">
        <f t="shared" si="13"/>
        <v>66.666666666666671</v>
      </c>
      <c r="AJ19" s="16">
        <f t="shared" si="14"/>
        <v>-8</v>
      </c>
      <c r="AK19" s="50">
        <f t="shared" si="15"/>
        <v>0</v>
      </c>
      <c r="AN19" s="16">
        <f t="shared" si="16"/>
        <v>-8</v>
      </c>
      <c r="AO19" s="50">
        <f t="shared" si="17"/>
        <v>0</v>
      </c>
      <c r="AR19" s="16">
        <f t="shared" si="18"/>
        <v>-8</v>
      </c>
      <c r="AS19" s="50">
        <f t="shared" si="19"/>
        <v>0</v>
      </c>
    </row>
    <row r="20" spans="1:45">
      <c r="A20" s="2">
        <f t="shared" si="20"/>
        <v>43524</v>
      </c>
      <c r="B20" s="3">
        <f>ROWS(B$16:B20)</f>
        <v>5</v>
      </c>
      <c r="C20" t="s">
        <v>6</v>
      </c>
      <c r="D20">
        <f t="shared" si="21"/>
        <v>1</v>
      </c>
      <c r="E20" t="s">
        <v>2</v>
      </c>
      <c r="H20" s="16">
        <f t="shared" si="0"/>
        <v>5</v>
      </c>
      <c r="I20" s="50">
        <f t="shared" si="1"/>
        <v>6916.666666666667</v>
      </c>
      <c r="J20" s="1"/>
      <c r="K20" s="1"/>
      <c r="L20" s="16">
        <f t="shared" si="2"/>
        <v>4</v>
      </c>
      <c r="M20" s="50">
        <f t="shared" si="3"/>
        <v>2769.2307692307691</v>
      </c>
      <c r="N20" s="1"/>
      <c r="O20" s="1"/>
      <c r="P20" s="16">
        <f t="shared" si="4"/>
        <v>2</v>
      </c>
      <c r="Q20" s="50">
        <f t="shared" si="5"/>
        <v>5824.0740740740739</v>
      </c>
      <c r="T20" s="16">
        <f t="shared" si="6"/>
        <v>0</v>
      </c>
      <c r="U20" s="50">
        <f t="shared" si="7"/>
        <v>0</v>
      </c>
      <c r="X20" s="16">
        <f t="shared" si="8"/>
        <v>-1</v>
      </c>
      <c r="Y20" s="50">
        <f t="shared" si="9"/>
        <v>0</v>
      </c>
      <c r="AB20" s="16">
        <f t="shared" si="10"/>
        <v>-7</v>
      </c>
      <c r="AC20" s="50">
        <f t="shared" si="11"/>
        <v>0</v>
      </c>
      <c r="AF20" s="16">
        <f t="shared" si="12"/>
        <v>5</v>
      </c>
      <c r="AG20" s="50">
        <f t="shared" si="13"/>
        <v>66.666666666666671</v>
      </c>
      <c r="AJ20" s="16">
        <f t="shared" si="14"/>
        <v>-7</v>
      </c>
      <c r="AK20" s="50">
        <f t="shared" si="15"/>
        <v>0</v>
      </c>
      <c r="AN20" s="16">
        <f t="shared" si="16"/>
        <v>-7</v>
      </c>
      <c r="AO20" s="50">
        <f t="shared" si="17"/>
        <v>0</v>
      </c>
      <c r="AR20" s="16">
        <f t="shared" si="18"/>
        <v>-7</v>
      </c>
      <c r="AS20" s="50">
        <f t="shared" si="19"/>
        <v>0</v>
      </c>
    </row>
    <row r="21" spans="1:45">
      <c r="A21" s="2">
        <f t="shared" si="20"/>
        <v>43555</v>
      </c>
      <c r="B21" s="3">
        <f>ROWS(B$16:B21)</f>
        <v>6</v>
      </c>
      <c r="C21" t="s">
        <v>7</v>
      </c>
      <c r="D21">
        <f t="shared" si="21"/>
        <v>1</v>
      </c>
      <c r="E21" t="s">
        <v>2</v>
      </c>
      <c r="H21" s="16">
        <f t="shared" si="0"/>
        <v>6</v>
      </c>
      <c r="I21" s="50">
        <f t="shared" si="1"/>
        <v>6916.666666666667</v>
      </c>
      <c r="J21" s="1"/>
      <c r="K21" s="1"/>
      <c r="L21" s="16">
        <f t="shared" si="2"/>
        <v>5</v>
      </c>
      <c r="M21" s="50">
        <f t="shared" si="3"/>
        <v>2461.5384615384614</v>
      </c>
      <c r="N21" s="1"/>
      <c r="O21" s="1"/>
      <c r="P21" s="16">
        <f t="shared" si="4"/>
        <v>3</v>
      </c>
      <c r="Q21" s="50">
        <f t="shared" si="5"/>
        <v>5500.5144032921808</v>
      </c>
      <c r="T21" s="16">
        <f t="shared" si="6"/>
        <v>1</v>
      </c>
      <c r="U21" s="50">
        <f t="shared" si="7"/>
        <v>416.66666666666669</v>
      </c>
      <c r="X21" s="16">
        <f t="shared" si="8"/>
        <v>0</v>
      </c>
      <c r="Y21" s="50">
        <f t="shared" si="9"/>
        <v>0</v>
      </c>
      <c r="AB21" s="16">
        <f t="shared" si="10"/>
        <v>-6</v>
      </c>
      <c r="AC21" s="50">
        <f t="shared" si="11"/>
        <v>0</v>
      </c>
      <c r="AF21" s="16">
        <f t="shared" si="12"/>
        <v>6</v>
      </c>
      <c r="AG21" s="50">
        <f t="shared" si="13"/>
        <v>66.666666666666671</v>
      </c>
      <c r="AJ21" s="16">
        <f t="shared" si="14"/>
        <v>-6</v>
      </c>
      <c r="AK21" s="50">
        <f t="shared" si="15"/>
        <v>0</v>
      </c>
      <c r="AN21" s="16">
        <f t="shared" si="16"/>
        <v>-6</v>
      </c>
      <c r="AO21" s="50">
        <f t="shared" si="17"/>
        <v>0</v>
      </c>
      <c r="AR21" s="16">
        <f t="shared" si="18"/>
        <v>-6</v>
      </c>
      <c r="AS21" s="50">
        <f t="shared" si="19"/>
        <v>0</v>
      </c>
    </row>
    <row r="22" spans="1:45">
      <c r="A22" s="2">
        <f t="shared" si="20"/>
        <v>43585</v>
      </c>
      <c r="B22" s="3">
        <f>ROWS(B$16:B22)</f>
        <v>7</v>
      </c>
      <c r="C22" t="s">
        <v>8</v>
      </c>
      <c r="D22">
        <f t="shared" si="21"/>
        <v>1</v>
      </c>
      <c r="E22" t="s">
        <v>2</v>
      </c>
      <c r="H22" s="16">
        <f t="shared" si="0"/>
        <v>7</v>
      </c>
      <c r="I22" s="50">
        <f t="shared" si="1"/>
        <v>6916.666666666667</v>
      </c>
      <c r="J22" s="1"/>
      <c r="K22" s="1"/>
      <c r="L22" s="16">
        <f t="shared" si="2"/>
        <v>6</v>
      </c>
      <c r="M22" s="50">
        <f t="shared" si="3"/>
        <v>2153.8461538461538</v>
      </c>
      <c r="N22" s="1"/>
      <c r="O22" s="1"/>
      <c r="P22" s="16">
        <f t="shared" si="4"/>
        <v>4</v>
      </c>
      <c r="Q22" s="50">
        <f t="shared" si="5"/>
        <v>5194.9302697759485</v>
      </c>
      <c r="T22" s="16">
        <f t="shared" si="6"/>
        <v>2</v>
      </c>
      <c r="U22" s="50">
        <f t="shared" si="7"/>
        <v>416.66666666666669</v>
      </c>
      <c r="X22" s="16">
        <f t="shared" si="8"/>
        <v>1</v>
      </c>
      <c r="Y22" s="50">
        <f t="shared" si="9"/>
        <v>769.23076923076928</v>
      </c>
      <c r="AB22" s="16">
        <f t="shared" si="10"/>
        <v>-5</v>
      </c>
      <c r="AC22" s="50">
        <f t="shared" si="11"/>
        <v>0</v>
      </c>
      <c r="AF22" s="16">
        <f t="shared" si="12"/>
        <v>7</v>
      </c>
      <c r="AG22" s="50">
        <f t="shared" si="13"/>
        <v>66.666666666666671</v>
      </c>
      <c r="AJ22" s="16">
        <f t="shared" si="14"/>
        <v>-5</v>
      </c>
      <c r="AK22" s="50">
        <f t="shared" si="15"/>
        <v>0</v>
      </c>
      <c r="AN22" s="16">
        <f t="shared" si="16"/>
        <v>-5</v>
      </c>
      <c r="AO22" s="50">
        <f t="shared" si="17"/>
        <v>0</v>
      </c>
      <c r="AR22" s="16">
        <f t="shared" si="18"/>
        <v>-5</v>
      </c>
      <c r="AS22" s="50">
        <f t="shared" si="19"/>
        <v>0</v>
      </c>
    </row>
    <row r="23" spans="1:45">
      <c r="A23" s="2">
        <f t="shared" si="20"/>
        <v>43616</v>
      </c>
      <c r="B23" s="3">
        <f>ROWS(B$16:B23)</f>
        <v>8</v>
      </c>
      <c r="C23" t="s">
        <v>9</v>
      </c>
      <c r="D23">
        <f t="shared" si="21"/>
        <v>1</v>
      </c>
      <c r="E23" t="s">
        <v>2</v>
      </c>
      <c r="H23" s="16">
        <f t="shared" si="0"/>
        <v>8</v>
      </c>
      <c r="I23" s="50">
        <f t="shared" si="1"/>
        <v>6916.666666666667</v>
      </c>
      <c r="J23" s="1"/>
      <c r="K23" s="1"/>
      <c r="L23" s="16">
        <f t="shared" si="2"/>
        <v>7</v>
      </c>
      <c r="M23" s="50">
        <f t="shared" si="3"/>
        <v>1846.1538461538462</v>
      </c>
      <c r="N23" s="1"/>
      <c r="O23" s="1"/>
      <c r="P23" s="16">
        <f t="shared" si="4"/>
        <v>5</v>
      </c>
      <c r="Q23" s="50">
        <f t="shared" si="5"/>
        <v>4906.3230325661725</v>
      </c>
      <c r="T23" s="16">
        <f t="shared" si="6"/>
        <v>3</v>
      </c>
      <c r="U23" s="50">
        <f t="shared" si="7"/>
        <v>416.66666666666669</v>
      </c>
      <c r="X23" s="16">
        <f t="shared" si="8"/>
        <v>2</v>
      </c>
      <c r="Y23" s="50">
        <f t="shared" si="9"/>
        <v>705.12820512820508</v>
      </c>
      <c r="AB23" s="16">
        <f t="shared" si="10"/>
        <v>-4</v>
      </c>
      <c r="AC23" s="50">
        <f t="shared" si="11"/>
        <v>0</v>
      </c>
      <c r="AF23" s="16">
        <f t="shared" si="12"/>
        <v>8</v>
      </c>
      <c r="AG23" s="50">
        <f t="shared" si="13"/>
        <v>66.666666666666671</v>
      </c>
      <c r="AJ23" s="16">
        <f t="shared" si="14"/>
        <v>-4</v>
      </c>
      <c r="AK23" s="50">
        <f t="shared" si="15"/>
        <v>0</v>
      </c>
      <c r="AN23" s="16">
        <f t="shared" si="16"/>
        <v>-4</v>
      </c>
      <c r="AO23" s="50">
        <f t="shared" si="17"/>
        <v>0</v>
      </c>
      <c r="AR23" s="16">
        <f t="shared" si="18"/>
        <v>-4</v>
      </c>
      <c r="AS23" s="50">
        <f t="shared" si="19"/>
        <v>0</v>
      </c>
    </row>
    <row r="24" spans="1:45">
      <c r="A24" s="2">
        <f t="shared" si="20"/>
        <v>43646</v>
      </c>
      <c r="B24" s="3">
        <f>ROWS(B$16:B24)</f>
        <v>9</v>
      </c>
      <c r="C24" t="s">
        <v>10</v>
      </c>
      <c r="D24">
        <f t="shared" si="21"/>
        <v>1</v>
      </c>
      <c r="E24" t="s">
        <v>2</v>
      </c>
      <c r="H24" s="16">
        <f t="shared" si="0"/>
        <v>9</v>
      </c>
      <c r="I24" s="50">
        <f t="shared" si="1"/>
        <v>6916.666666666667</v>
      </c>
      <c r="J24" s="1"/>
      <c r="K24" s="1"/>
      <c r="L24" s="16">
        <f t="shared" si="2"/>
        <v>8</v>
      </c>
      <c r="M24" s="50">
        <f t="shared" si="3"/>
        <v>1538.4615384615386</v>
      </c>
      <c r="N24" s="1"/>
      <c r="O24" s="1"/>
      <c r="P24" s="16">
        <f t="shared" si="4"/>
        <v>6</v>
      </c>
      <c r="Q24" s="50">
        <f t="shared" si="5"/>
        <v>4633.7495307569416</v>
      </c>
      <c r="T24" s="16">
        <f t="shared" si="6"/>
        <v>4</v>
      </c>
      <c r="U24" s="50">
        <f t="shared" si="7"/>
        <v>416.66666666666669</v>
      </c>
      <c r="X24" s="16">
        <f t="shared" si="8"/>
        <v>3</v>
      </c>
      <c r="Y24" s="50">
        <f t="shared" si="9"/>
        <v>641.02564102564099</v>
      </c>
      <c r="AB24" s="16">
        <f t="shared" si="10"/>
        <v>-3</v>
      </c>
      <c r="AC24" s="50">
        <f t="shared" si="11"/>
        <v>0</v>
      </c>
      <c r="AF24" s="16">
        <f t="shared" si="12"/>
        <v>9</v>
      </c>
      <c r="AG24" s="50">
        <f t="shared" si="13"/>
        <v>66.666666666666671</v>
      </c>
      <c r="AJ24" s="16">
        <f t="shared" si="14"/>
        <v>-3</v>
      </c>
      <c r="AK24" s="50">
        <f t="shared" si="15"/>
        <v>0</v>
      </c>
      <c r="AN24" s="16">
        <f t="shared" si="16"/>
        <v>-3</v>
      </c>
      <c r="AO24" s="50">
        <f t="shared" si="17"/>
        <v>0</v>
      </c>
      <c r="AR24" s="16">
        <f t="shared" si="18"/>
        <v>-3</v>
      </c>
      <c r="AS24" s="50">
        <f t="shared" si="19"/>
        <v>0</v>
      </c>
    </row>
    <row r="25" spans="1:45">
      <c r="A25" s="2">
        <f t="shared" si="20"/>
        <v>43677</v>
      </c>
      <c r="B25" s="3">
        <f>ROWS(B$16:B25)</f>
        <v>10</v>
      </c>
      <c r="C25" t="s">
        <v>11</v>
      </c>
      <c r="D25">
        <f t="shared" si="21"/>
        <v>1</v>
      </c>
      <c r="E25" t="s">
        <v>2</v>
      </c>
      <c r="H25" s="16">
        <f t="shared" si="0"/>
        <v>10</v>
      </c>
      <c r="I25" s="50">
        <f t="shared" si="1"/>
        <v>6916.666666666667</v>
      </c>
      <c r="J25" s="1"/>
      <c r="K25" s="1"/>
      <c r="L25" s="16">
        <f t="shared" si="2"/>
        <v>9</v>
      </c>
      <c r="M25" s="50">
        <f t="shared" si="3"/>
        <v>1230.7692307692307</v>
      </c>
      <c r="N25" s="1"/>
      <c r="O25" s="1"/>
      <c r="P25" s="16">
        <f t="shared" si="4"/>
        <v>7</v>
      </c>
      <c r="Q25" s="50">
        <f t="shared" si="5"/>
        <v>4376.3190012704454</v>
      </c>
      <c r="T25" s="16">
        <f t="shared" si="6"/>
        <v>5</v>
      </c>
      <c r="U25" s="50">
        <f t="shared" si="7"/>
        <v>416.66666666666669</v>
      </c>
      <c r="X25" s="16">
        <f t="shared" si="8"/>
        <v>4</v>
      </c>
      <c r="Y25" s="50">
        <f t="shared" si="9"/>
        <v>576.92307692307691</v>
      </c>
      <c r="AB25" s="16">
        <f t="shared" si="10"/>
        <v>-2</v>
      </c>
      <c r="AC25" s="50">
        <f t="shared" si="11"/>
        <v>0</v>
      </c>
      <c r="AF25" s="16">
        <f t="shared" si="12"/>
        <v>10</v>
      </c>
      <c r="AG25" s="50">
        <f t="shared" si="13"/>
        <v>66.666666666666671</v>
      </c>
      <c r="AJ25" s="16">
        <f t="shared" si="14"/>
        <v>-2</v>
      </c>
      <c r="AK25" s="50">
        <f t="shared" si="15"/>
        <v>0</v>
      </c>
      <c r="AN25" s="16">
        <f t="shared" si="16"/>
        <v>-2</v>
      </c>
      <c r="AO25" s="50">
        <f t="shared" si="17"/>
        <v>0</v>
      </c>
      <c r="AR25" s="16">
        <f t="shared" si="18"/>
        <v>-2</v>
      </c>
      <c r="AS25" s="50">
        <f t="shared" si="19"/>
        <v>0</v>
      </c>
    </row>
    <row r="26" spans="1:45">
      <c r="A26" s="2">
        <f t="shared" si="20"/>
        <v>43708</v>
      </c>
      <c r="B26" s="3">
        <f>ROWS(B$16:B26)</f>
        <v>11</v>
      </c>
      <c r="C26" t="s">
        <v>12</v>
      </c>
      <c r="D26">
        <f t="shared" si="21"/>
        <v>1</v>
      </c>
      <c r="E26" t="s">
        <v>2</v>
      </c>
      <c r="H26" s="16">
        <f t="shared" si="0"/>
        <v>11</v>
      </c>
      <c r="I26" s="50">
        <f t="shared" si="1"/>
        <v>6916.666666666667</v>
      </c>
      <c r="J26" s="1"/>
      <c r="K26" s="1"/>
      <c r="L26" s="16">
        <f t="shared" si="2"/>
        <v>10</v>
      </c>
      <c r="M26" s="50">
        <f t="shared" si="3"/>
        <v>923.07692307692309</v>
      </c>
      <c r="N26" s="1"/>
      <c r="O26" s="1"/>
      <c r="P26" s="16">
        <f t="shared" si="4"/>
        <v>8</v>
      </c>
      <c r="Q26" s="50">
        <f t="shared" si="5"/>
        <v>4133.1901678665308</v>
      </c>
      <c r="T26" s="16">
        <f t="shared" si="6"/>
        <v>6</v>
      </c>
      <c r="U26" s="50">
        <f t="shared" si="7"/>
        <v>416.66666666666669</v>
      </c>
      <c r="X26" s="16">
        <f t="shared" si="8"/>
        <v>5</v>
      </c>
      <c r="Y26" s="50">
        <f t="shared" si="9"/>
        <v>512.82051282051282</v>
      </c>
      <c r="AB26" s="16">
        <f t="shared" si="10"/>
        <v>-1</v>
      </c>
      <c r="AC26" s="50">
        <f t="shared" si="11"/>
        <v>0</v>
      </c>
      <c r="AF26" s="16">
        <f t="shared" si="12"/>
        <v>11</v>
      </c>
      <c r="AG26" s="50">
        <f t="shared" si="13"/>
        <v>66.666666666666671</v>
      </c>
      <c r="AJ26" s="16">
        <f t="shared" si="14"/>
        <v>-1</v>
      </c>
      <c r="AK26" s="50">
        <f t="shared" si="15"/>
        <v>0</v>
      </c>
      <c r="AN26" s="16">
        <f t="shared" si="16"/>
        <v>-1</v>
      </c>
      <c r="AO26" s="50">
        <f t="shared" si="17"/>
        <v>0</v>
      </c>
      <c r="AR26" s="16">
        <f t="shared" si="18"/>
        <v>-1</v>
      </c>
      <c r="AS26" s="50">
        <f t="shared" si="19"/>
        <v>0</v>
      </c>
    </row>
    <row r="27" spans="1:45">
      <c r="A27" s="2">
        <f t="shared" si="20"/>
        <v>43738</v>
      </c>
      <c r="B27" s="3">
        <f>ROWS(B$16:B27)</f>
        <v>12</v>
      </c>
      <c r="C27" t="s">
        <v>13</v>
      </c>
      <c r="D27">
        <f t="shared" si="21"/>
        <v>1</v>
      </c>
      <c r="E27" t="s">
        <v>2</v>
      </c>
      <c r="F27" s="5"/>
      <c r="H27" s="16">
        <f t="shared" si="0"/>
        <v>12</v>
      </c>
      <c r="I27" s="50">
        <f t="shared" si="1"/>
        <v>6916.666666666667</v>
      </c>
      <c r="J27" s="1"/>
      <c r="K27" s="1"/>
      <c r="L27" s="16">
        <f t="shared" si="2"/>
        <v>11</v>
      </c>
      <c r="M27" s="50">
        <f t="shared" si="3"/>
        <v>615.38461538461536</v>
      </c>
      <c r="N27" s="1"/>
      <c r="O27" s="1"/>
      <c r="P27" s="16">
        <f t="shared" si="4"/>
        <v>9</v>
      </c>
      <c r="Q27" s="50">
        <f t="shared" si="5"/>
        <v>3903.5684918739457</v>
      </c>
      <c r="T27" s="16">
        <f t="shared" si="6"/>
        <v>7</v>
      </c>
      <c r="U27" s="50">
        <f t="shared" si="7"/>
        <v>416.66666666666669</v>
      </c>
      <c r="X27" s="16">
        <f t="shared" si="8"/>
        <v>6</v>
      </c>
      <c r="Y27" s="50">
        <f t="shared" si="9"/>
        <v>448.71794871794873</v>
      </c>
      <c r="AB27" s="16">
        <f t="shared" si="10"/>
        <v>0</v>
      </c>
      <c r="AC27" s="50">
        <f t="shared" si="11"/>
        <v>0</v>
      </c>
      <c r="AF27" s="16">
        <f t="shared" si="12"/>
        <v>12</v>
      </c>
      <c r="AG27" s="50">
        <f t="shared" si="13"/>
        <v>66.666666666666671</v>
      </c>
      <c r="AJ27" s="16">
        <f t="shared" si="14"/>
        <v>0</v>
      </c>
      <c r="AK27" s="50">
        <f t="shared" si="15"/>
        <v>0</v>
      </c>
      <c r="AN27" s="16">
        <f t="shared" si="16"/>
        <v>0</v>
      </c>
      <c r="AO27" s="50">
        <f t="shared" si="17"/>
        <v>0</v>
      </c>
      <c r="AR27" s="16">
        <f t="shared" si="18"/>
        <v>0</v>
      </c>
      <c r="AS27" s="50">
        <f t="shared" si="19"/>
        <v>0</v>
      </c>
    </row>
    <row r="28" spans="1:45">
      <c r="A28" s="2">
        <f t="shared" si="20"/>
        <v>43769</v>
      </c>
      <c r="B28" s="3">
        <f>ROWS(B$16:B28)</f>
        <v>13</v>
      </c>
      <c r="C28" t="s">
        <v>1</v>
      </c>
      <c r="D28">
        <f>D16+1</f>
        <v>2</v>
      </c>
      <c r="E28" t="s">
        <v>14</v>
      </c>
      <c r="F28" s="5"/>
      <c r="H28" s="16">
        <f t="shared" si="0"/>
        <v>13</v>
      </c>
      <c r="I28" s="50">
        <f t="shared" si="1"/>
        <v>6916.666666666667</v>
      </c>
      <c r="J28" s="1"/>
      <c r="K28" s="1"/>
      <c r="L28" s="16">
        <f t="shared" si="2"/>
        <v>12</v>
      </c>
      <c r="M28" s="50">
        <f t="shared" si="3"/>
        <v>307.69230769230768</v>
      </c>
      <c r="N28" s="1"/>
      <c r="O28" s="1"/>
      <c r="P28" s="16">
        <f t="shared" si="4"/>
        <v>10</v>
      </c>
      <c r="Q28" s="50">
        <f t="shared" si="5"/>
        <v>3686.7035756587265</v>
      </c>
      <c r="T28" s="16">
        <f t="shared" si="6"/>
        <v>8</v>
      </c>
      <c r="U28" s="50">
        <f t="shared" si="7"/>
        <v>416.66666666666669</v>
      </c>
      <c r="X28" s="16">
        <f t="shared" si="8"/>
        <v>7</v>
      </c>
      <c r="Y28" s="50">
        <f t="shared" si="9"/>
        <v>384.61538461538464</v>
      </c>
      <c r="AB28" s="16">
        <f t="shared" si="10"/>
        <v>1</v>
      </c>
      <c r="AC28" s="50">
        <f t="shared" si="11"/>
        <v>833.33333333333326</v>
      </c>
      <c r="AF28" s="16">
        <f t="shared" si="12"/>
        <v>13</v>
      </c>
      <c r="AG28" s="50">
        <f t="shared" si="13"/>
        <v>66.666666666666671</v>
      </c>
      <c r="AJ28" s="16">
        <f t="shared" si="14"/>
        <v>1</v>
      </c>
      <c r="AK28" s="50">
        <f t="shared" si="15"/>
        <v>163.26530612244898</v>
      </c>
      <c r="AN28" s="16">
        <f t="shared" si="16"/>
        <v>1</v>
      </c>
      <c r="AO28" s="50">
        <f t="shared" si="17"/>
        <v>833.33333333333326</v>
      </c>
      <c r="AR28" s="16">
        <f t="shared" si="18"/>
        <v>1</v>
      </c>
      <c r="AS28" s="50">
        <f t="shared" si="19"/>
        <v>55.555555555555557</v>
      </c>
    </row>
    <row r="29" spans="1:45">
      <c r="A29" s="2">
        <f t="shared" si="20"/>
        <v>43799</v>
      </c>
      <c r="B29" s="3">
        <f>ROWS(B$16:B29)</f>
        <v>14</v>
      </c>
      <c r="C29" t="s">
        <v>3</v>
      </c>
      <c r="D29">
        <f t="shared" ref="D29:D92" si="22">D17+1</f>
        <v>2</v>
      </c>
      <c r="E29" t="s">
        <v>14</v>
      </c>
      <c r="F29" s="5"/>
      <c r="H29" s="16">
        <f t="shared" si="0"/>
        <v>14</v>
      </c>
      <c r="I29" s="50">
        <f t="shared" si="1"/>
        <v>6916.666666666667</v>
      </c>
      <c r="J29" s="1"/>
      <c r="K29" s="1"/>
      <c r="L29" s="16">
        <f t="shared" si="2"/>
        <v>0</v>
      </c>
      <c r="M29" s="50">
        <f t="shared" si="3"/>
        <v>0</v>
      </c>
      <c r="N29" s="1"/>
      <c r="O29" s="1"/>
      <c r="P29" s="16">
        <f t="shared" si="4"/>
        <v>11</v>
      </c>
      <c r="Q29" s="50">
        <f t="shared" si="5"/>
        <v>3481.8867103443527</v>
      </c>
      <c r="T29" s="16">
        <f t="shared" si="6"/>
        <v>9</v>
      </c>
      <c r="U29" s="50">
        <f t="shared" si="7"/>
        <v>416.66666666666669</v>
      </c>
      <c r="X29" s="16">
        <f t="shared" si="8"/>
        <v>8</v>
      </c>
      <c r="Y29" s="50">
        <f t="shared" si="9"/>
        <v>320.5128205128205</v>
      </c>
      <c r="AB29" s="16">
        <f t="shared" si="10"/>
        <v>2</v>
      </c>
      <c r="AC29" s="50">
        <f t="shared" si="11"/>
        <v>694.44444444444446</v>
      </c>
      <c r="AF29" s="16">
        <f t="shared" si="12"/>
        <v>14</v>
      </c>
      <c r="AG29" s="50">
        <f t="shared" si="13"/>
        <v>66.666666666666671</v>
      </c>
      <c r="AJ29" s="16">
        <f t="shared" si="14"/>
        <v>2</v>
      </c>
      <c r="AK29" s="50">
        <f t="shared" si="15"/>
        <v>159.8639455782313</v>
      </c>
      <c r="AN29" s="16">
        <f t="shared" si="16"/>
        <v>2</v>
      </c>
      <c r="AO29" s="50">
        <f t="shared" si="17"/>
        <v>694.44444444444446</v>
      </c>
      <c r="AR29" s="16">
        <f t="shared" si="18"/>
        <v>2</v>
      </c>
      <c r="AS29" s="50">
        <f t="shared" si="19"/>
        <v>55.555555555555557</v>
      </c>
    </row>
    <row r="30" spans="1:45">
      <c r="A30" s="2">
        <f t="shared" si="20"/>
        <v>43830</v>
      </c>
      <c r="B30" s="3">
        <f>ROWS(B$16:B30)</f>
        <v>15</v>
      </c>
      <c r="C30" t="s">
        <v>4</v>
      </c>
      <c r="D30">
        <f t="shared" si="22"/>
        <v>2</v>
      </c>
      <c r="E30" t="s">
        <v>14</v>
      </c>
      <c r="F30" s="5"/>
      <c r="H30" s="16">
        <f t="shared" si="0"/>
        <v>15</v>
      </c>
      <c r="I30" s="50">
        <f t="shared" si="1"/>
        <v>6916.666666666667</v>
      </c>
      <c r="J30" s="1"/>
      <c r="K30" s="1"/>
      <c r="L30" s="16">
        <f t="shared" si="2"/>
        <v>0</v>
      </c>
      <c r="M30" s="50">
        <f t="shared" si="3"/>
        <v>0</v>
      </c>
      <c r="N30" s="1"/>
      <c r="O30" s="1"/>
      <c r="P30" s="16">
        <f t="shared" si="4"/>
        <v>12</v>
      </c>
      <c r="Q30" s="50">
        <f t="shared" si="5"/>
        <v>3288.4485597696662</v>
      </c>
      <c r="T30" s="16">
        <f t="shared" si="6"/>
        <v>10</v>
      </c>
      <c r="U30" s="50">
        <f t="shared" si="7"/>
        <v>416.66666666666669</v>
      </c>
      <c r="X30" s="16">
        <f t="shared" si="8"/>
        <v>9</v>
      </c>
      <c r="Y30" s="50">
        <f t="shared" si="9"/>
        <v>256.41025641025641</v>
      </c>
      <c r="AB30" s="16">
        <f t="shared" si="10"/>
        <v>3</v>
      </c>
      <c r="AC30" s="50">
        <f t="shared" si="11"/>
        <v>578.7037037037037</v>
      </c>
      <c r="AF30" s="16">
        <f t="shared" si="12"/>
        <v>15</v>
      </c>
      <c r="AG30" s="50">
        <f t="shared" si="13"/>
        <v>66.666666666666671</v>
      </c>
      <c r="AJ30" s="16">
        <f t="shared" si="14"/>
        <v>3</v>
      </c>
      <c r="AK30" s="50">
        <f t="shared" si="15"/>
        <v>156.46258503401361</v>
      </c>
      <c r="AN30" s="16">
        <f t="shared" si="16"/>
        <v>3</v>
      </c>
      <c r="AO30" s="50">
        <f t="shared" si="17"/>
        <v>578.7037037037037</v>
      </c>
      <c r="AR30" s="16">
        <f t="shared" si="18"/>
        <v>3</v>
      </c>
      <c r="AS30" s="50">
        <f t="shared" si="19"/>
        <v>55.555555555555557</v>
      </c>
    </row>
    <row r="31" spans="1:45">
      <c r="A31" s="2">
        <f t="shared" si="20"/>
        <v>43861</v>
      </c>
      <c r="B31" s="3">
        <f>ROWS(B$16:B31)</f>
        <v>16</v>
      </c>
      <c r="C31" t="s">
        <v>5</v>
      </c>
      <c r="D31">
        <f t="shared" si="22"/>
        <v>2</v>
      </c>
      <c r="E31" t="s">
        <v>14</v>
      </c>
      <c r="F31" s="5"/>
      <c r="H31" s="16">
        <f t="shared" si="0"/>
        <v>16</v>
      </c>
      <c r="I31" s="50">
        <f t="shared" si="1"/>
        <v>6916.666666666667</v>
      </c>
      <c r="J31" s="1"/>
      <c r="K31" s="1"/>
      <c r="L31" s="16">
        <f t="shared" si="2"/>
        <v>0</v>
      </c>
      <c r="M31" s="50">
        <f t="shared" si="3"/>
        <v>0</v>
      </c>
      <c r="N31" s="1"/>
      <c r="O31" s="1"/>
      <c r="P31" s="16">
        <f t="shared" si="4"/>
        <v>13</v>
      </c>
      <c r="Q31" s="50">
        <f t="shared" si="5"/>
        <v>3105.7569731157964</v>
      </c>
      <c r="T31" s="16">
        <f t="shared" si="6"/>
        <v>11</v>
      </c>
      <c r="U31" s="50">
        <f t="shared" si="7"/>
        <v>416.66666666666669</v>
      </c>
      <c r="X31" s="16">
        <f t="shared" si="8"/>
        <v>10</v>
      </c>
      <c r="Y31" s="50">
        <f t="shared" si="9"/>
        <v>192.30769230769232</v>
      </c>
      <c r="AB31" s="16">
        <f t="shared" si="10"/>
        <v>4</v>
      </c>
      <c r="AC31" s="50">
        <f t="shared" si="11"/>
        <v>482.25308641975317</v>
      </c>
      <c r="AF31" s="16">
        <f t="shared" si="12"/>
        <v>16</v>
      </c>
      <c r="AG31" s="50">
        <f t="shared" si="13"/>
        <v>66.666666666666671</v>
      </c>
      <c r="AJ31" s="16">
        <f t="shared" si="14"/>
        <v>4</v>
      </c>
      <c r="AK31" s="50">
        <f t="shared" si="15"/>
        <v>153.0612244897959</v>
      </c>
      <c r="AN31" s="16">
        <f t="shared" si="16"/>
        <v>4</v>
      </c>
      <c r="AO31" s="50">
        <f t="shared" si="17"/>
        <v>482.25308641975317</v>
      </c>
      <c r="AR31" s="16">
        <f t="shared" si="18"/>
        <v>4</v>
      </c>
      <c r="AS31" s="50">
        <f t="shared" si="19"/>
        <v>55.555555555555557</v>
      </c>
    </row>
    <row r="32" spans="1:45">
      <c r="A32" s="2">
        <f t="shared" si="20"/>
        <v>43890</v>
      </c>
      <c r="B32" s="3">
        <f>ROWS(B$16:B32)</f>
        <v>17</v>
      </c>
      <c r="C32" t="s">
        <v>6</v>
      </c>
      <c r="D32">
        <f t="shared" si="22"/>
        <v>2</v>
      </c>
      <c r="E32" t="s">
        <v>14</v>
      </c>
      <c r="F32" s="5"/>
      <c r="H32" s="16">
        <f t="shared" si="0"/>
        <v>17</v>
      </c>
      <c r="I32" s="50">
        <f t="shared" si="1"/>
        <v>6916.666666666667</v>
      </c>
      <c r="J32" s="1"/>
      <c r="K32" s="1"/>
      <c r="L32" s="16">
        <f t="shared" si="2"/>
        <v>0</v>
      </c>
      <c r="M32" s="50">
        <f t="shared" si="3"/>
        <v>0</v>
      </c>
      <c r="N32" s="1"/>
      <c r="O32" s="1"/>
      <c r="P32" s="16">
        <f t="shared" si="4"/>
        <v>14</v>
      </c>
      <c r="Q32" s="50">
        <f t="shared" si="5"/>
        <v>2933.214919053808</v>
      </c>
      <c r="T32" s="16">
        <f t="shared" si="6"/>
        <v>12</v>
      </c>
      <c r="U32" s="50">
        <f t="shared" si="7"/>
        <v>416.66666666666669</v>
      </c>
      <c r="X32" s="16">
        <f t="shared" si="8"/>
        <v>11</v>
      </c>
      <c r="Y32" s="50">
        <f t="shared" si="9"/>
        <v>128.2051282051282</v>
      </c>
      <c r="AB32" s="16">
        <f t="shared" si="10"/>
        <v>5</v>
      </c>
      <c r="AC32" s="50">
        <f t="shared" si="11"/>
        <v>401.87757201646104</v>
      </c>
      <c r="AF32" s="16">
        <f t="shared" si="12"/>
        <v>17</v>
      </c>
      <c r="AG32" s="50">
        <f t="shared" si="13"/>
        <v>66.666666666666671</v>
      </c>
      <c r="AJ32" s="16">
        <f t="shared" si="14"/>
        <v>5</v>
      </c>
      <c r="AK32" s="50">
        <f t="shared" si="15"/>
        <v>149.65986394557822</v>
      </c>
      <c r="AN32" s="16">
        <f t="shared" si="16"/>
        <v>5</v>
      </c>
      <c r="AO32" s="50">
        <f t="shared" si="17"/>
        <v>401.87757201646104</v>
      </c>
      <c r="AR32" s="16">
        <f t="shared" si="18"/>
        <v>5</v>
      </c>
      <c r="AS32" s="50">
        <f t="shared" si="19"/>
        <v>55.555555555555557</v>
      </c>
    </row>
    <row r="33" spans="1:45">
      <c r="A33" s="2">
        <f t="shared" si="20"/>
        <v>43921</v>
      </c>
      <c r="B33" s="3">
        <f>ROWS(B$16:B33)</f>
        <v>18</v>
      </c>
      <c r="C33" t="s">
        <v>7</v>
      </c>
      <c r="D33">
        <f t="shared" si="22"/>
        <v>2</v>
      </c>
      <c r="E33" t="s">
        <v>14</v>
      </c>
      <c r="F33" s="5"/>
      <c r="H33" s="16">
        <f t="shared" si="0"/>
        <v>18</v>
      </c>
      <c r="I33" s="50">
        <f t="shared" si="1"/>
        <v>6916.666666666667</v>
      </c>
      <c r="J33" s="1"/>
      <c r="K33" s="1"/>
      <c r="L33" s="16">
        <f t="shared" si="2"/>
        <v>0</v>
      </c>
      <c r="M33" s="50">
        <f t="shared" si="3"/>
        <v>0</v>
      </c>
      <c r="N33" s="1"/>
      <c r="O33" s="1"/>
      <c r="P33" s="16">
        <f t="shared" si="4"/>
        <v>15</v>
      </c>
      <c r="Q33" s="50">
        <f t="shared" si="5"/>
        <v>2770.2585346619294</v>
      </c>
      <c r="T33" s="16">
        <f t="shared" si="6"/>
        <v>0</v>
      </c>
      <c r="U33" s="50">
        <f t="shared" si="7"/>
        <v>0</v>
      </c>
      <c r="X33" s="16">
        <f t="shared" si="8"/>
        <v>12</v>
      </c>
      <c r="Y33" s="50">
        <f t="shared" si="9"/>
        <v>64.102564102564102</v>
      </c>
      <c r="AB33" s="16">
        <f t="shared" si="10"/>
        <v>6</v>
      </c>
      <c r="AC33" s="50">
        <f t="shared" si="11"/>
        <v>334.89797668038415</v>
      </c>
      <c r="AF33" s="16">
        <f t="shared" si="12"/>
        <v>18</v>
      </c>
      <c r="AG33" s="50">
        <f t="shared" si="13"/>
        <v>66.666666666666671</v>
      </c>
      <c r="AJ33" s="16">
        <f t="shared" si="14"/>
        <v>6</v>
      </c>
      <c r="AK33" s="50">
        <f t="shared" si="15"/>
        <v>146.25850340136054</v>
      </c>
      <c r="AN33" s="16">
        <f t="shared" si="16"/>
        <v>6</v>
      </c>
      <c r="AO33" s="50">
        <f t="shared" si="17"/>
        <v>334.89797668038415</v>
      </c>
      <c r="AR33" s="16">
        <f t="shared" si="18"/>
        <v>6</v>
      </c>
      <c r="AS33" s="50">
        <f t="shared" si="19"/>
        <v>55.555555555555557</v>
      </c>
    </row>
    <row r="34" spans="1:45">
      <c r="A34" s="2">
        <f t="shared" si="20"/>
        <v>43951</v>
      </c>
      <c r="B34" s="3">
        <f>ROWS(B$16:B34)</f>
        <v>19</v>
      </c>
      <c r="C34" t="s">
        <v>8</v>
      </c>
      <c r="D34">
        <f t="shared" si="22"/>
        <v>2</v>
      </c>
      <c r="E34" t="s">
        <v>14</v>
      </c>
      <c r="F34" s="5"/>
      <c r="H34" s="16">
        <f t="shared" si="0"/>
        <v>19</v>
      </c>
      <c r="I34" s="50">
        <f t="shared" si="1"/>
        <v>6916.666666666667</v>
      </c>
      <c r="J34" s="1"/>
      <c r="K34" s="1"/>
      <c r="L34" s="16">
        <f t="shared" si="2"/>
        <v>0</v>
      </c>
      <c r="M34" s="50">
        <f t="shared" si="3"/>
        <v>0</v>
      </c>
      <c r="N34" s="1"/>
      <c r="O34" s="1"/>
      <c r="P34" s="16">
        <f t="shared" si="4"/>
        <v>16</v>
      </c>
      <c r="Q34" s="50">
        <f t="shared" si="5"/>
        <v>2616.355282736266</v>
      </c>
      <c r="T34" s="16">
        <f t="shared" si="6"/>
        <v>0</v>
      </c>
      <c r="U34" s="50">
        <f t="shared" si="7"/>
        <v>0</v>
      </c>
      <c r="X34" s="16">
        <f t="shared" si="8"/>
        <v>0</v>
      </c>
      <c r="Y34" s="50">
        <f t="shared" si="9"/>
        <v>0</v>
      </c>
      <c r="AB34" s="16">
        <f t="shared" si="10"/>
        <v>7</v>
      </c>
      <c r="AC34" s="50">
        <f t="shared" si="11"/>
        <v>279.08164723365348</v>
      </c>
      <c r="AF34" s="16">
        <f t="shared" si="12"/>
        <v>19</v>
      </c>
      <c r="AG34" s="50">
        <f t="shared" si="13"/>
        <v>66.666666666666671</v>
      </c>
      <c r="AJ34" s="16">
        <f t="shared" si="14"/>
        <v>7</v>
      </c>
      <c r="AK34" s="50">
        <f t="shared" si="15"/>
        <v>142.85714285714286</v>
      </c>
      <c r="AN34" s="16">
        <f t="shared" si="16"/>
        <v>7</v>
      </c>
      <c r="AO34" s="50">
        <f t="shared" si="17"/>
        <v>279.08164723365348</v>
      </c>
      <c r="AR34" s="16">
        <f t="shared" si="18"/>
        <v>7</v>
      </c>
      <c r="AS34" s="50">
        <f t="shared" si="19"/>
        <v>55.555555555555557</v>
      </c>
    </row>
    <row r="35" spans="1:45">
      <c r="A35" s="2">
        <f t="shared" si="20"/>
        <v>43982</v>
      </c>
      <c r="B35" s="3">
        <f>ROWS(B$16:B35)</f>
        <v>20</v>
      </c>
      <c r="C35" t="s">
        <v>9</v>
      </c>
      <c r="D35">
        <f t="shared" si="22"/>
        <v>2</v>
      </c>
      <c r="E35" t="s">
        <v>14</v>
      </c>
      <c r="F35" s="5"/>
      <c r="H35" s="16">
        <f t="shared" si="0"/>
        <v>20</v>
      </c>
      <c r="I35" s="50">
        <f t="shared" si="1"/>
        <v>6916.666666666667</v>
      </c>
      <c r="J35" s="1"/>
      <c r="K35" s="1"/>
      <c r="L35" s="16">
        <f t="shared" si="2"/>
        <v>0</v>
      </c>
      <c r="M35" s="50">
        <f t="shared" si="3"/>
        <v>0</v>
      </c>
      <c r="N35" s="1"/>
      <c r="O35" s="1"/>
      <c r="P35" s="16">
        <f t="shared" si="4"/>
        <v>17</v>
      </c>
      <c r="Q35" s="50">
        <f t="shared" si="5"/>
        <v>2471.0022114731405</v>
      </c>
      <c r="T35" s="16">
        <f t="shared" si="6"/>
        <v>0</v>
      </c>
      <c r="U35" s="50">
        <f t="shared" si="7"/>
        <v>0</v>
      </c>
      <c r="X35" s="16">
        <f t="shared" si="8"/>
        <v>0</v>
      </c>
      <c r="Y35" s="50">
        <f t="shared" si="9"/>
        <v>0</v>
      </c>
      <c r="AB35" s="16">
        <f t="shared" si="10"/>
        <v>8</v>
      </c>
      <c r="AC35" s="50">
        <f t="shared" si="11"/>
        <v>232.56803936137794</v>
      </c>
      <c r="AF35" s="16">
        <f t="shared" si="12"/>
        <v>20</v>
      </c>
      <c r="AG35" s="50">
        <f t="shared" si="13"/>
        <v>66.666666666666671</v>
      </c>
      <c r="AJ35" s="16">
        <f t="shared" si="14"/>
        <v>8</v>
      </c>
      <c r="AK35" s="50">
        <f t="shared" si="15"/>
        <v>139.45578231292518</v>
      </c>
      <c r="AN35" s="16">
        <f t="shared" si="16"/>
        <v>8</v>
      </c>
      <c r="AO35" s="50">
        <f t="shared" si="17"/>
        <v>232.56803936137794</v>
      </c>
      <c r="AR35" s="16">
        <f t="shared" si="18"/>
        <v>8</v>
      </c>
      <c r="AS35" s="50">
        <f t="shared" si="19"/>
        <v>55.555555555555557</v>
      </c>
    </row>
    <row r="36" spans="1:45">
      <c r="A36" s="2">
        <f t="shared" si="20"/>
        <v>44012</v>
      </c>
      <c r="B36" s="3">
        <f>ROWS(B$16:B36)</f>
        <v>21</v>
      </c>
      <c r="C36" t="s">
        <v>10</v>
      </c>
      <c r="D36">
        <f t="shared" si="22"/>
        <v>2</v>
      </c>
      <c r="E36" t="s">
        <v>14</v>
      </c>
      <c r="F36" s="5"/>
      <c r="H36" s="16">
        <f t="shared" si="0"/>
        <v>21</v>
      </c>
      <c r="I36" s="50">
        <f t="shared" si="1"/>
        <v>6916.666666666667</v>
      </c>
      <c r="J36" s="1"/>
      <c r="K36" s="1"/>
      <c r="L36" s="16">
        <f t="shared" si="2"/>
        <v>0</v>
      </c>
      <c r="M36" s="50">
        <f t="shared" si="3"/>
        <v>0</v>
      </c>
      <c r="N36" s="1"/>
      <c r="O36" s="1"/>
      <c r="P36" s="16">
        <f t="shared" si="4"/>
        <v>18</v>
      </c>
      <c r="Q36" s="50">
        <f t="shared" si="5"/>
        <v>2333.7243108357438</v>
      </c>
      <c r="T36" s="16">
        <f t="shared" si="6"/>
        <v>0</v>
      </c>
      <c r="U36" s="50">
        <f t="shared" si="7"/>
        <v>0</v>
      </c>
      <c r="X36" s="16">
        <f t="shared" si="8"/>
        <v>0</v>
      </c>
      <c r="Y36" s="50">
        <f t="shared" si="9"/>
        <v>0</v>
      </c>
      <c r="AB36" s="16">
        <f t="shared" si="10"/>
        <v>9</v>
      </c>
      <c r="AC36" s="50">
        <f t="shared" si="11"/>
        <v>162.84019680688994</v>
      </c>
      <c r="AF36" s="16">
        <f t="shared" si="12"/>
        <v>21</v>
      </c>
      <c r="AG36" s="50">
        <f t="shared" si="13"/>
        <v>66.666666666666671</v>
      </c>
      <c r="AJ36" s="16">
        <f t="shared" si="14"/>
        <v>9</v>
      </c>
      <c r="AK36" s="50">
        <f t="shared" si="15"/>
        <v>136.05442176870747</v>
      </c>
      <c r="AN36" s="16">
        <f t="shared" si="16"/>
        <v>9</v>
      </c>
      <c r="AO36" s="50">
        <f t="shared" si="17"/>
        <v>162.84019680688994</v>
      </c>
      <c r="AR36" s="16">
        <f t="shared" si="18"/>
        <v>9</v>
      </c>
      <c r="AS36" s="50">
        <f t="shared" si="19"/>
        <v>55.555555555555557</v>
      </c>
    </row>
    <row r="37" spans="1:45">
      <c r="A37" s="2">
        <f t="shared" si="20"/>
        <v>44043</v>
      </c>
      <c r="B37" s="3">
        <f>ROWS(B$16:B37)</f>
        <v>22</v>
      </c>
      <c r="C37" t="s">
        <v>11</v>
      </c>
      <c r="D37">
        <f t="shared" si="22"/>
        <v>2</v>
      </c>
      <c r="E37" t="s">
        <v>14</v>
      </c>
      <c r="F37" s="5"/>
      <c r="H37" s="16">
        <f t="shared" si="0"/>
        <v>22</v>
      </c>
      <c r="I37" s="50">
        <f t="shared" si="1"/>
        <v>6916.666666666667</v>
      </c>
      <c r="J37" s="1"/>
      <c r="K37" s="1"/>
      <c r="L37" s="16">
        <f t="shared" si="2"/>
        <v>0</v>
      </c>
      <c r="M37" s="50">
        <f t="shared" si="3"/>
        <v>0</v>
      </c>
      <c r="N37" s="1"/>
      <c r="O37" s="1"/>
      <c r="P37" s="16">
        <f t="shared" si="4"/>
        <v>19</v>
      </c>
      <c r="Q37" s="50">
        <f t="shared" si="5"/>
        <v>2204.0729602337578</v>
      </c>
      <c r="T37" s="16">
        <f t="shared" si="6"/>
        <v>0</v>
      </c>
      <c r="U37" s="50">
        <f t="shared" si="7"/>
        <v>0</v>
      </c>
      <c r="X37" s="16">
        <f t="shared" si="8"/>
        <v>0</v>
      </c>
      <c r="Y37" s="50">
        <f t="shared" si="9"/>
        <v>0</v>
      </c>
      <c r="AB37" s="16">
        <f t="shared" si="10"/>
        <v>10</v>
      </c>
      <c r="AC37" s="50">
        <f t="shared" si="11"/>
        <v>0</v>
      </c>
      <c r="AF37" s="16">
        <f t="shared" si="12"/>
        <v>22</v>
      </c>
      <c r="AG37" s="50">
        <f t="shared" si="13"/>
        <v>66.666666666666671</v>
      </c>
      <c r="AJ37" s="16">
        <f t="shared" si="14"/>
        <v>10</v>
      </c>
      <c r="AK37" s="50">
        <f t="shared" si="15"/>
        <v>132.65306122448979</v>
      </c>
      <c r="AN37" s="16">
        <f t="shared" si="16"/>
        <v>10</v>
      </c>
      <c r="AO37" s="50">
        <f t="shared" si="17"/>
        <v>0</v>
      </c>
      <c r="AR37" s="16">
        <f t="shared" si="18"/>
        <v>10</v>
      </c>
      <c r="AS37" s="50">
        <f t="shared" si="19"/>
        <v>55.555555555555557</v>
      </c>
    </row>
    <row r="38" spans="1:45">
      <c r="A38" s="2">
        <f t="shared" si="20"/>
        <v>44074</v>
      </c>
      <c r="B38" s="3">
        <f>ROWS(B$16:B38)</f>
        <v>23</v>
      </c>
      <c r="C38" t="s">
        <v>12</v>
      </c>
      <c r="D38">
        <f t="shared" si="22"/>
        <v>2</v>
      </c>
      <c r="E38" t="s">
        <v>14</v>
      </c>
      <c r="F38" s="5"/>
      <c r="H38" s="16">
        <f t="shared" si="0"/>
        <v>23</v>
      </c>
      <c r="I38" s="50">
        <f t="shared" si="1"/>
        <v>6916.666666666667</v>
      </c>
      <c r="J38" s="1"/>
      <c r="K38" s="1"/>
      <c r="L38" s="16">
        <f t="shared" si="2"/>
        <v>0</v>
      </c>
      <c r="M38" s="50">
        <f t="shared" si="3"/>
        <v>0</v>
      </c>
      <c r="N38" s="1"/>
      <c r="O38" s="1"/>
      <c r="P38" s="16">
        <f t="shared" si="4"/>
        <v>20</v>
      </c>
      <c r="Q38" s="50">
        <f t="shared" si="5"/>
        <v>2081.6244624429937</v>
      </c>
      <c r="T38" s="16">
        <f t="shared" si="6"/>
        <v>0</v>
      </c>
      <c r="U38" s="50">
        <f t="shared" si="7"/>
        <v>0</v>
      </c>
      <c r="X38" s="16">
        <f t="shared" si="8"/>
        <v>0</v>
      </c>
      <c r="Y38" s="50">
        <f t="shared" si="9"/>
        <v>0</v>
      </c>
      <c r="AB38" s="16">
        <f t="shared" si="10"/>
        <v>11</v>
      </c>
      <c r="AC38" s="50">
        <f t="shared" si="11"/>
        <v>0</v>
      </c>
      <c r="AF38" s="16">
        <f t="shared" si="12"/>
        <v>23</v>
      </c>
      <c r="AG38" s="50">
        <f t="shared" si="13"/>
        <v>66.666666666666671</v>
      </c>
      <c r="AJ38" s="16">
        <f t="shared" si="14"/>
        <v>11</v>
      </c>
      <c r="AK38" s="50">
        <f t="shared" si="15"/>
        <v>129.25170068027211</v>
      </c>
      <c r="AN38" s="16">
        <f t="shared" si="16"/>
        <v>11</v>
      </c>
      <c r="AO38" s="50">
        <f t="shared" si="17"/>
        <v>0</v>
      </c>
      <c r="AR38" s="16">
        <f t="shared" si="18"/>
        <v>11</v>
      </c>
      <c r="AS38" s="50">
        <f t="shared" si="19"/>
        <v>55.555555555555557</v>
      </c>
    </row>
    <row r="39" spans="1:45">
      <c r="A39" s="2">
        <f t="shared" si="20"/>
        <v>44104</v>
      </c>
      <c r="B39" s="3">
        <f>ROWS(B$16:B39)</f>
        <v>24</v>
      </c>
      <c r="C39" t="s">
        <v>13</v>
      </c>
      <c r="D39">
        <f t="shared" si="22"/>
        <v>2</v>
      </c>
      <c r="E39" t="s">
        <v>14</v>
      </c>
      <c r="F39" s="5"/>
      <c r="H39" s="16">
        <f t="shared" si="0"/>
        <v>24</v>
      </c>
      <c r="I39" s="50">
        <f t="shared" si="1"/>
        <v>6916.666666666667</v>
      </c>
      <c r="J39" s="1"/>
      <c r="K39" s="1"/>
      <c r="L39" s="16">
        <f t="shared" si="2"/>
        <v>0</v>
      </c>
      <c r="M39" s="50">
        <f t="shared" si="3"/>
        <v>0</v>
      </c>
      <c r="N39" s="1"/>
      <c r="O39" s="1"/>
      <c r="P39" s="16">
        <f t="shared" si="4"/>
        <v>21</v>
      </c>
      <c r="Q39" s="50">
        <f t="shared" si="5"/>
        <v>1965.9786589739381</v>
      </c>
      <c r="T39" s="16">
        <f t="shared" si="6"/>
        <v>0</v>
      </c>
      <c r="U39" s="50">
        <f t="shared" si="7"/>
        <v>0</v>
      </c>
      <c r="X39" s="16">
        <f t="shared" si="8"/>
        <v>0</v>
      </c>
      <c r="Y39" s="50">
        <f t="shared" si="9"/>
        <v>0</v>
      </c>
      <c r="AB39" s="16">
        <f t="shared" si="10"/>
        <v>12</v>
      </c>
      <c r="AC39" s="50">
        <f t="shared" si="11"/>
        <v>0</v>
      </c>
      <c r="AF39" s="16">
        <f t="shared" si="12"/>
        <v>24</v>
      </c>
      <c r="AG39" s="50">
        <f t="shared" si="13"/>
        <v>66.666666666666671</v>
      </c>
      <c r="AJ39" s="16">
        <f t="shared" si="14"/>
        <v>12</v>
      </c>
      <c r="AK39" s="50">
        <f t="shared" si="15"/>
        <v>125.85034013605443</v>
      </c>
      <c r="AN39" s="16">
        <f t="shared" si="16"/>
        <v>12</v>
      </c>
      <c r="AO39" s="50">
        <f t="shared" si="17"/>
        <v>0</v>
      </c>
      <c r="AR39" s="16">
        <f t="shared" si="18"/>
        <v>12</v>
      </c>
      <c r="AS39" s="50">
        <f t="shared" si="19"/>
        <v>55.555555555555557</v>
      </c>
    </row>
    <row r="40" spans="1:45">
      <c r="A40" s="2">
        <f t="shared" si="20"/>
        <v>44135</v>
      </c>
      <c r="B40" s="3">
        <f>ROWS(B$16:B40)</f>
        <v>25</v>
      </c>
      <c r="C40" t="s">
        <v>1</v>
      </c>
      <c r="D40">
        <f t="shared" si="22"/>
        <v>3</v>
      </c>
      <c r="E40" t="s">
        <v>15</v>
      </c>
      <c r="F40" s="5"/>
      <c r="H40" s="16">
        <f t="shared" si="0"/>
        <v>25</v>
      </c>
      <c r="I40" s="50">
        <f t="shared" si="1"/>
        <v>6916.666666666667</v>
      </c>
      <c r="J40" s="1"/>
      <c r="K40" s="1"/>
      <c r="L40" s="16">
        <f t="shared" si="2"/>
        <v>0</v>
      </c>
      <c r="M40" s="50">
        <f t="shared" si="3"/>
        <v>0</v>
      </c>
      <c r="N40" s="1"/>
      <c r="O40" s="1"/>
      <c r="P40" s="16">
        <f t="shared" si="4"/>
        <v>22</v>
      </c>
      <c r="Q40" s="50">
        <f t="shared" si="5"/>
        <v>1856.757622364275</v>
      </c>
      <c r="T40" s="16">
        <f t="shared" si="6"/>
        <v>0</v>
      </c>
      <c r="U40" s="50">
        <f t="shared" si="7"/>
        <v>0</v>
      </c>
      <c r="X40" s="16">
        <f t="shared" si="8"/>
        <v>0</v>
      </c>
      <c r="Y40" s="50">
        <f t="shared" si="9"/>
        <v>0</v>
      </c>
      <c r="AB40" s="16">
        <f t="shared" si="10"/>
        <v>0</v>
      </c>
      <c r="AC40" s="50">
        <f t="shared" si="11"/>
        <v>0</v>
      </c>
      <c r="AF40" s="16">
        <f t="shared" si="12"/>
        <v>25</v>
      </c>
      <c r="AG40" s="50">
        <f t="shared" si="13"/>
        <v>66.666666666666671</v>
      </c>
      <c r="AJ40" s="16">
        <f t="shared" si="14"/>
        <v>13</v>
      </c>
      <c r="AK40" s="50">
        <f t="shared" si="15"/>
        <v>122.44897959183673</v>
      </c>
      <c r="AN40" s="16">
        <f t="shared" si="16"/>
        <v>0</v>
      </c>
      <c r="AO40" s="50">
        <f t="shared" si="17"/>
        <v>0</v>
      </c>
      <c r="AR40" s="16">
        <f t="shared" si="18"/>
        <v>13</v>
      </c>
      <c r="AS40" s="50">
        <f t="shared" si="19"/>
        <v>55.555555555555557</v>
      </c>
    </row>
    <row r="41" spans="1:45">
      <c r="A41" s="2">
        <f t="shared" si="20"/>
        <v>44165</v>
      </c>
      <c r="B41" s="3">
        <f>ROWS(B$16:B41)</f>
        <v>26</v>
      </c>
      <c r="C41" t="s">
        <v>3</v>
      </c>
      <c r="D41">
        <f t="shared" si="22"/>
        <v>3</v>
      </c>
      <c r="E41" t="s">
        <v>15</v>
      </c>
      <c r="F41" s="5"/>
      <c r="H41" s="16">
        <f t="shared" si="0"/>
        <v>26</v>
      </c>
      <c r="I41" s="50">
        <f t="shared" si="1"/>
        <v>6916.666666666667</v>
      </c>
      <c r="J41" s="1"/>
      <c r="K41" s="1"/>
      <c r="L41" s="16">
        <f t="shared" si="2"/>
        <v>0</v>
      </c>
      <c r="M41" s="50">
        <f t="shared" si="3"/>
        <v>0</v>
      </c>
      <c r="N41" s="1"/>
      <c r="O41" s="1"/>
      <c r="P41" s="16">
        <f t="shared" si="4"/>
        <v>23</v>
      </c>
      <c r="Q41" s="50">
        <f t="shared" si="5"/>
        <v>1753.6044211218154</v>
      </c>
      <c r="T41" s="16">
        <f t="shared" si="6"/>
        <v>0</v>
      </c>
      <c r="U41" s="50">
        <f t="shared" si="7"/>
        <v>0</v>
      </c>
      <c r="X41" s="16">
        <f t="shared" si="8"/>
        <v>0</v>
      </c>
      <c r="Y41" s="50">
        <f t="shared" si="9"/>
        <v>0</v>
      </c>
      <c r="AB41" s="16">
        <f t="shared" si="10"/>
        <v>0</v>
      </c>
      <c r="AC41" s="50">
        <f t="shared" si="11"/>
        <v>0</v>
      </c>
      <c r="AF41" s="16">
        <f t="shared" si="12"/>
        <v>26</v>
      </c>
      <c r="AG41" s="50">
        <f t="shared" si="13"/>
        <v>66.666666666666671</v>
      </c>
      <c r="AJ41" s="16">
        <f t="shared" si="14"/>
        <v>14</v>
      </c>
      <c r="AK41" s="50">
        <f t="shared" si="15"/>
        <v>119.04761904761905</v>
      </c>
      <c r="AN41" s="16">
        <f t="shared" si="16"/>
        <v>0</v>
      </c>
      <c r="AO41" s="50">
        <f t="shared" si="17"/>
        <v>0</v>
      </c>
      <c r="AR41" s="16">
        <f t="shared" si="18"/>
        <v>14</v>
      </c>
      <c r="AS41" s="50">
        <f t="shared" si="19"/>
        <v>55.555555555555557</v>
      </c>
    </row>
    <row r="42" spans="1:45">
      <c r="A42" s="2">
        <f t="shared" si="20"/>
        <v>44196</v>
      </c>
      <c r="B42" s="3">
        <f>ROWS(B$16:B42)</f>
        <v>27</v>
      </c>
      <c r="C42" t="s">
        <v>4</v>
      </c>
      <c r="D42">
        <f t="shared" si="22"/>
        <v>3</v>
      </c>
      <c r="E42" t="s">
        <v>15</v>
      </c>
      <c r="H42" s="16">
        <f t="shared" si="0"/>
        <v>27</v>
      </c>
      <c r="I42" s="50">
        <f t="shared" si="1"/>
        <v>6916.666666666667</v>
      </c>
      <c r="J42" s="1"/>
      <c r="K42" s="1"/>
      <c r="L42" s="16">
        <f t="shared" si="2"/>
        <v>0</v>
      </c>
      <c r="M42" s="50">
        <f t="shared" si="3"/>
        <v>0</v>
      </c>
      <c r="P42" s="16">
        <f t="shared" si="4"/>
        <v>24</v>
      </c>
      <c r="Q42" s="50">
        <f t="shared" si="5"/>
        <v>1656.1819532817142</v>
      </c>
      <c r="T42" s="16">
        <f t="shared" si="6"/>
        <v>0</v>
      </c>
      <c r="U42" s="50">
        <f t="shared" si="7"/>
        <v>0</v>
      </c>
      <c r="X42" s="16">
        <f t="shared" si="8"/>
        <v>0</v>
      </c>
      <c r="Y42" s="50">
        <f t="shared" si="9"/>
        <v>0</v>
      </c>
      <c r="AB42" s="16">
        <f t="shared" si="10"/>
        <v>0</v>
      </c>
      <c r="AC42" s="50">
        <f t="shared" si="11"/>
        <v>0</v>
      </c>
      <c r="AF42" s="16">
        <f t="shared" si="12"/>
        <v>27</v>
      </c>
      <c r="AG42" s="50">
        <f t="shared" si="13"/>
        <v>66.666666666666671</v>
      </c>
      <c r="AJ42" s="16">
        <f t="shared" si="14"/>
        <v>15</v>
      </c>
      <c r="AK42" s="50">
        <f t="shared" si="15"/>
        <v>115.64625850340136</v>
      </c>
      <c r="AN42" s="16">
        <f t="shared" si="16"/>
        <v>0</v>
      </c>
      <c r="AO42" s="50">
        <f t="shared" si="17"/>
        <v>0</v>
      </c>
      <c r="AR42" s="16">
        <f t="shared" si="18"/>
        <v>15</v>
      </c>
      <c r="AS42" s="50">
        <f t="shared" si="19"/>
        <v>55.555555555555557</v>
      </c>
    </row>
    <row r="43" spans="1:45">
      <c r="A43" s="2">
        <f t="shared" si="20"/>
        <v>44227</v>
      </c>
      <c r="B43" s="3">
        <f>ROWS(B$16:B43)</f>
        <v>28</v>
      </c>
      <c r="C43" t="s">
        <v>5</v>
      </c>
      <c r="D43">
        <f t="shared" si="22"/>
        <v>3</v>
      </c>
      <c r="E43" t="s">
        <v>15</v>
      </c>
      <c r="H43" s="16">
        <f t="shared" si="0"/>
        <v>28</v>
      </c>
      <c r="I43" s="50">
        <f t="shared" si="1"/>
        <v>6916.666666666667</v>
      </c>
      <c r="J43" s="1"/>
      <c r="K43" s="1"/>
      <c r="L43" s="16">
        <f t="shared" si="2"/>
        <v>0</v>
      </c>
      <c r="M43" s="50">
        <f t="shared" si="3"/>
        <v>0</v>
      </c>
      <c r="P43" s="16">
        <f t="shared" si="4"/>
        <v>25</v>
      </c>
      <c r="Q43" s="50">
        <f t="shared" si="5"/>
        <v>1564.1718447660637</v>
      </c>
      <c r="T43" s="16">
        <f t="shared" si="6"/>
        <v>0</v>
      </c>
      <c r="U43" s="50">
        <f t="shared" si="7"/>
        <v>0</v>
      </c>
      <c r="X43" s="16">
        <f t="shared" si="8"/>
        <v>0</v>
      </c>
      <c r="Y43" s="50">
        <f t="shared" si="9"/>
        <v>0</v>
      </c>
      <c r="AB43" s="16">
        <f t="shared" si="10"/>
        <v>0</v>
      </c>
      <c r="AC43" s="50">
        <f t="shared" si="11"/>
        <v>0</v>
      </c>
      <c r="AF43" s="16">
        <f t="shared" si="12"/>
        <v>28</v>
      </c>
      <c r="AG43" s="50">
        <f t="shared" si="13"/>
        <v>66.666666666666671</v>
      </c>
      <c r="AJ43" s="16">
        <f t="shared" si="14"/>
        <v>16</v>
      </c>
      <c r="AK43" s="50">
        <f t="shared" si="15"/>
        <v>112.24489795918367</v>
      </c>
      <c r="AN43" s="16">
        <f t="shared" si="16"/>
        <v>0</v>
      </c>
      <c r="AO43" s="50">
        <f t="shared" si="17"/>
        <v>0</v>
      </c>
      <c r="AR43" s="16">
        <f t="shared" si="18"/>
        <v>16</v>
      </c>
      <c r="AS43" s="50">
        <f t="shared" si="19"/>
        <v>55.555555555555557</v>
      </c>
    </row>
    <row r="44" spans="1:45">
      <c r="A44" s="2">
        <f t="shared" si="20"/>
        <v>44255</v>
      </c>
      <c r="B44" s="3">
        <f>ROWS(B$16:B44)</f>
        <v>29</v>
      </c>
      <c r="C44" t="s">
        <v>6</v>
      </c>
      <c r="D44">
        <f t="shared" si="22"/>
        <v>3</v>
      </c>
      <c r="E44" t="s">
        <v>15</v>
      </c>
      <c r="H44" s="16">
        <f t="shared" si="0"/>
        <v>29</v>
      </c>
      <c r="I44" s="50">
        <f t="shared" si="1"/>
        <v>6916.666666666667</v>
      </c>
      <c r="J44" s="1"/>
      <c r="K44" s="1"/>
      <c r="L44" s="16">
        <f t="shared" si="2"/>
        <v>0</v>
      </c>
      <c r="M44" s="50">
        <f t="shared" si="3"/>
        <v>0</v>
      </c>
      <c r="P44" s="16">
        <f t="shared" si="4"/>
        <v>26</v>
      </c>
      <c r="Q44" s="50">
        <f t="shared" si="5"/>
        <v>1477.2734089457267</v>
      </c>
      <c r="T44" s="16">
        <f t="shared" si="6"/>
        <v>0</v>
      </c>
      <c r="U44" s="50">
        <f t="shared" si="7"/>
        <v>0</v>
      </c>
      <c r="X44" s="16">
        <f t="shared" si="8"/>
        <v>0</v>
      </c>
      <c r="Y44" s="50">
        <f t="shared" si="9"/>
        <v>0</v>
      </c>
      <c r="AB44" s="16">
        <f t="shared" si="10"/>
        <v>0</v>
      </c>
      <c r="AC44" s="50">
        <f t="shared" si="11"/>
        <v>0</v>
      </c>
      <c r="AF44" s="16">
        <f t="shared" si="12"/>
        <v>29</v>
      </c>
      <c r="AG44" s="50">
        <f t="shared" si="13"/>
        <v>66.666666666666671</v>
      </c>
      <c r="AJ44" s="16">
        <f t="shared" si="14"/>
        <v>17</v>
      </c>
      <c r="AK44" s="50">
        <f t="shared" si="15"/>
        <v>108.84353741496598</v>
      </c>
      <c r="AN44" s="16">
        <f t="shared" si="16"/>
        <v>0</v>
      </c>
      <c r="AO44" s="50">
        <f t="shared" si="17"/>
        <v>0</v>
      </c>
      <c r="AR44" s="16">
        <f t="shared" si="18"/>
        <v>17</v>
      </c>
      <c r="AS44" s="50">
        <f t="shared" si="19"/>
        <v>55.555555555555557</v>
      </c>
    </row>
    <row r="45" spans="1:45">
      <c r="A45" s="2">
        <f t="shared" si="20"/>
        <v>44286</v>
      </c>
      <c r="B45" s="3">
        <f>ROWS(B$16:B45)</f>
        <v>30</v>
      </c>
      <c r="C45" t="s">
        <v>7</v>
      </c>
      <c r="D45">
        <f t="shared" si="22"/>
        <v>3</v>
      </c>
      <c r="E45" t="s">
        <v>15</v>
      </c>
      <c r="H45" s="16">
        <f t="shared" si="0"/>
        <v>30</v>
      </c>
      <c r="I45" s="50">
        <f t="shared" si="1"/>
        <v>6916.666666666667</v>
      </c>
      <c r="J45" s="1"/>
      <c r="K45" s="1"/>
      <c r="L45" s="16">
        <f t="shared" si="2"/>
        <v>0</v>
      </c>
      <c r="M45" s="50">
        <f t="shared" si="3"/>
        <v>0</v>
      </c>
      <c r="P45" s="16">
        <f t="shared" si="4"/>
        <v>27</v>
      </c>
      <c r="Q45" s="50">
        <f t="shared" si="5"/>
        <v>1395.2026640042973</v>
      </c>
      <c r="T45" s="16">
        <f t="shared" si="6"/>
        <v>0</v>
      </c>
      <c r="U45" s="50">
        <f t="shared" si="7"/>
        <v>0</v>
      </c>
      <c r="X45" s="16">
        <f t="shared" si="8"/>
        <v>0</v>
      </c>
      <c r="Y45" s="50">
        <f t="shared" si="9"/>
        <v>0</v>
      </c>
      <c r="AB45" s="16">
        <f t="shared" si="10"/>
        <v>0</v>
      </c>
      <c r="AC45" s="50">
        <f t="shared" si="11"/>
        <v>0</v>
      </c>
      <c r="AF45" s="16">
        <f t="shared" si="12"/>
        <v>30</v>
      </c>
      <c r="AG45" s="50">
        <f t="shared" si="13"/>
        <v>66.666666666666671</v>
      </c>
      <c r="AJ45" s="16">
        <f t="shared" si="14"/>
        <v>18</v>
      </c>
      <c r="AK45" s="50">
        <f t="shared" si="15"/>
        <v>105.4421768707483</v>
      </c>
      <c r="AN45" s="16">
        <f t="shared" si="16"/>
        <v>0</v>
      </c>
      <c r="AO45" s="50">
        <f t="shared" si="17"/>
        <v>0</v>
      </c>
      <c r="AR45" s="16">
        <f t="shared" si="18"/>
        <v>18</v>
      </c>
      <c r="AS45" s="50">
        <f t="shared" si="19"/>
        <v>55.555555555555557</v>
      </c>
    </row>
    <row r="46" spans="1:45">
      <c r="A46" s="2">
        <f t="shared" si="20"/>
        <v>44316</v>
      </c>
      <c r="B46" s="3">
        <f>ROWS(B$16:B46)</f>
        <v>31</v>
      </c>
      <c r="C46" t="s">
        <v>8</v>
      </c>
      <c r="D46">
        <f t="shared" si="22"/>
        <v>3</v>
      </c>
      <c r="E46" t="s">
        <v>15</v>
      </c>
      <c r="H46" s="16">
        <f t="shared" si="0"/>
        <v>31</v>
      </c>
      <c r="I46" s="50">
        <f t="shared" si="1"/>
        <v>6916.666666666667</v>
      </c>
      <c r="J46" s="1"/>
      <c r="K46" s="1"/>
      <c r="L46" s="16">
        <f t="shared" si="2"/>
        <v>0</v>
      </c>
      <c r="M46" s="50">
        <f t="shared" si="3"/>
        <v>0</v>
      </c>
      <c r="P46" s="16">
        <f t="shared" si="4"/>
        <v>28</v>
      </c>
      <c r="Q46" s="50">
        <f t="shared" si="5"/>
        <v>1317.6914048929475</v>
      </c>
      <c r="T46" s="16">
        <f t="shared" si="6"/>
        <v>0</v>
      </c>
      <c r="U46" s="50">
        <f t="shared" si="7"/>
        <v>0</v>
      </c>
      <c r="X46" s="16">
        <f t="shared" si="8"/>
        <v>0</v>
      </c>
      <c r="Y46" s="50">
        <f t="shared" si="9"/>
        <v>0</v>
      </c>
      <c r="AB46" s="16">
        <f t="shared" si="10"/>
        <v>0</v>
      </c>
      <c r="AC46" s="50">
        <f t="shared" si="11"/>
        <v>0</v>
      </c>
      <c r="AF46" s="16">
        <f t="shared" si="12"/>
        <v>31</v>
      </c>
      <c r="AG46" s="50">
        <f t="shared" si="13"/>
        <v>66.666666666666671</v>
      </c>
      <c r="AJ46" s="16">
        <f t="shared" si="14"/>
        <v>19</v>
      </c>
      <c r="AK46" s="50">
        <f t="shared" si="15"/>
        <v>102.04081632653062</v>
      </c>
      <c r="AN46" s="16">
        <f t="shared" si="16"/>
        <v>0</v>
      </c>
      <c r="AO46" s="50">
        <f t="shared" si="17"/>
        <v>0</v>
      </c>
      <c r="AR46" s="16">
        <f t="shared" si="18"/>
        <v>19</v>
      </c>
      <c r="AS46" s="50">
        <f t="shared" si="19"/>
        <v>55.555555555555557</v>
      </c>
    </row>
    <row r="47" spans="1:45">
      <c r="A47" s="2">
        <f t="shared" si="20"/>
        <v>44347</v>
      </c>
      <c r="B47" s="3">
        <f>ROWS(B$16:B47)</f>
        <v>32</v>
      </c>
      <c r="C47" t="s">
        <v>9</v>
      </c>
      <c r="D47">
        <f t="shared" si="22"/>
        <v>3</v>
      </c>
      <c r="E47" t="s">
        <v>15</v>
      </c>
      <c r="H47" s="16">
        <f t="shared" si="0"/>
        <v>32</v>
      </c>
      <c r="I47" s="50">
        <f t="shared" si="1"/>
        <v>6916.666666666667</v>
      </c>
      <c r="J47" s="1"/>
      <c r="K47" s="1"/>
      <c r="L47" s="16">
        <f t="shared" si="2"/>
        <v>0</v>
      </c>
      <c r="M47" s="50">
        <f t="shared" si="3"/>
        <v>0</v>
      </c>
      <c r="P47" s="16">
        <f t="shared" si="4"/>
        <v>29</v>
      </c>
      <c r="Q47" s="50">
        <f t="shared" si="5"/>
        <v>1244.4863268433394</v>
      </c>
      <c r="T47" s="16">
        <f t="shared" si="6"/>
        <v>0</v>
      </c>
      <c r="U47" s="50">
        <f t="shared" si="7"/>
        <v>0</v>
      </c>
      <c r="X47" s="16">
        <f t="shared" si="8"/>
        <v>0</v>
      </c>
      <c r="Y47" s="50">
        <f t="shared" si="9"/>
        <v>0</v>
      </c>
      <c r="AB47" s="16">
        <f t="shared" si="10"/>
        <v>0</v>
      </c>
      <c r="AC47" s="50">
        <f t="shared" si="11"/>
        <v>0</v>
      </c>
      <c r="AF47" s="16">
        <f t="shared" si="12"/>
        <v>32</v>
      </c>
      <c r="AG47" s="50">
        <f t="shared" si="13"/>
        <v>66.666666666666671</v>
      </c>
      <c r="AJ47" s="16">
        <f t="shared" si="14"/>
        <v>20</v>
      </c>
      <c r="AK47" s="50">
        <f t="shared" si="15"/>
        <v>98.639455782312922</v>
      </c>
      <c r="AN47" s="16">
        <f t="shared" si="16"/>
        <v>0</v>
      </c>
      <c r="AO47" s="50">
        <f t="shared" si="17"/>
        <v>0</v>
      </c>
      <c r="AR47" s="16">
        <f t="shared" si="18"/>
        <v>20</v>
      </c>
      <c r="AS47" s="50">
        <f t="shared" si="19"/>
        <v>55.555555555555557</v>
      </c>
    </row>
    <row r="48" spans="1:45">
      <c r="A48" s="2">
        <f t="shared" si="20"/>
        <v>44377</v>
      </c>
      <c r="B48" s="3">
        <f>ROWS(B$16:B48)</f>
        <v>33</v>
      </c>
      <c r="C48" t="s">
        <v>10</v>
      </c>
      <c r="D48">
        <f t="shared" si="22"/>
        <v>3</v>
      </c>
      <c r="E48" t="s">
        <v>15</v>
      </c>
      <c r="H48" s="16">
        <f t="shared" si="0"/>
        <v>33</v>
      </c>
      <c r="I48" s="50">
        <f t="shared" si="1"/>
        <v>6916.666666666667</v>
      </c>
      <c r="J48" s="1"/>
      <c r="K48" s="1"/>
      <c r="L48" s="16">
        <f t="shared" si="2"/>
        <v>0</v>
      </c>
      <c r="M48" s="50">
        <f t="shared" si="3"/>
        <v>0</v>
      </c>
      <c r="P48" s="16">
        <f t="shared" si="4"/>
        <v>30</v>
      </c>
      <c r="Q48" s="50">
        <f t="shared" si="5"/>
        <v>1175.3481975742652</v>
      </c>
      <c r="T48" s="16">
        <f t="shared" si="6"/>
        <v>0</v>
      </c>
      <c r="U48" s="50">
        <f t="shared" si="7"/>
        <v>0</v>
      </c>
      <c r="X48" s="16">
        <f t="shared" si="8"/>
        <v>0</v>
      </c>
      <c r="Y48" s="50">
        <f t="shared" si="9"/>
        <v>0</v>
      </c>
      <c r="AB48" s="16">
        <f t="shared" si="10"/>
        <v>0</v>
      </c>
      <c r="AC48" s="50">
        <f t="shared" si="11"/>
        <v>0</v>
      </c>
      <c r="AF48" s="16">
        <f t="shared" si="12"/>
        <v>33</v>
      </c>
      <c r="AG48" s="50">
        <f t="shared" si="13"/>
        <v>66.666666666666671</v>
      </c>
      <c r="AJ48" s="16">
        <f t="shared" si="14"/>
        <v>21</v>
      </c>
      <c r="AK48" s="50">
        <f t="shared" si="15"/>
        <v>95.238095238095241</v>
      </c>
      <c r="AN48" s="16">
        <f t="shared" si="16"/>
        <v>0</v>
      </c>
      <c r="AO48" s="50">
        <f t="shared" si="17"/>
        <v>0</v>
      </c>
      <c r="AR48" s="16">
        <f t="shared" si="18"/>
        <v>21</v>
      </c>
      <c r="AS48" s="50">
        <f t="shared" si="19"/>
        <v>55.555555555555557</v>
      </c>
    </row>
    <row r="49" spans="1:45">
      <c r="A49" s="2">
        <f t="shared" si="20"/>
        <v>44408</v>
      </c>
      <c r="B49" s="3">
        <f>ROWS(B$16:B49)</f>
        <v>34</v>
      </c>
      <c r="C49" t="s">
        <v>11</v>
      </c>
      <c r="D49">
        <f t="shared" si="22"/>
        <v>3</v>
      </c>
      <c r="E49" t="s">
        <v>15</v>
      </c>
      <c r="H49" s="16">
        <f t="shared" si="0"/>
        <v>34</v>
      </c>
      <c r="I49" s="50">
        <f t="shared" si="1"/>
        <v>6916.666666666667</v>
      </c>
      <c r="J49" s="1"/>
      <c r="K49" s="1"/>
      <c r="L49" s="16">
        <f t="shared" si="2"/>
        <v>0</v>
      </c>
      <c r="M49" s="50">
        <f t="shared" si="3"/>
        <v>0</v>
      </c>
      <c r="P49" s="16">
        <f t="shared" si="4"/>
        <v>31</v>
      </c>
      <c r="Q49" s="50">
        <f t="shared" si="5"/>
        <v>1110.0510754868058</v>
      </c>
      <c r="T49" s="16">
        <f t="shared" si="6"/>
        <v>0</v>
      </c>
      <c r="U49" s="50">
        <f t="shared" si="7"/>
        <v>0</v>
      </c>
      <c r="X49" s="16">
        <f t="shared" si="8"/>
        <v>0</v>
      </c>
      <c r="Y49" s="50">
        <f t="shared" si="9"/>
        <v>0</v>
      </c>
      <c r="AB49" s="16">
        <f t="shared" si="10"/>
        <v>0</v>
      </c>
      <c r="AC49" s="50">
        <f t="shared" si="11"/>
        <v>0</v>
      </c>
      <c r="AF49" s="16">
        <f t="shared" si="12"/>
        <v>34</v>
      </c>
      <c r="AG49" s="50">
        <f t="shared" si="13"/>
        <v>66.666666666666671</v>
      </c>
      <c r="AJ49" s="16">
        <f t="shared" si="14"/>
        <v>22</v>
      </c>
      <c r="AK49" s="50">
        <f t="shared" si="15"/>
        <v>91.836734693877546</v>
      </c>
      <c r="AN49" s="16">
        <f t="shared" si="16"/>
        <v>0</v>
      </c>
      <c r="AO49" s="50">
        <f t="shared" si="17"/>
        <v>0</v>
      </c>
      <c r="AR49" s="16">
        <f t="shared" si="18"/>
        <v>22</v>
      </c>
      <c r="AS49" s="50">
        <f t="shared" si="19"/>
        <v>55.555555555555557</v>
      </c>
    </row>
    <row r="50" spans="1:45">
      <c r="A50" s="2">
        <f t="shared" si="20"/>
        <v>44439</v>
      </c>
      <c r="B50" s="3">
        <f>ROWS(B$16:B50)</f>
        <v>35</v>
      </c>
      <c r="C50" t="s">
        <v>12</v>
      </c>
      <c r="D50">
        <f t="shared" si="22"/>
        <v>3</v>
      </c>
      <c r="E50" t="s">
        <v>15</v>
      </c>
      <c r="H50" s="16">
        <f t="shared" si="0"/>
        <v>35</v>
      </c>
      <c r="I50" s="50">
        <f t="shared" si="1"/>
        <v>6916.666666666667</v>
      </c>
      <c r="J50" s="1"/>
      <c r="K50" s="1"/>
      <c r="L50" s="16">
        <f t="shared" si="2"/>
        <v>0</v>
      </c>
      <c r="M50" s="50">
        <f t="shared" si="3"/>
        <v>0</v>
      </c>
      <c r="P50" s="16">
        <f t="shared" si="4"/>
        <v>32</v>
      </c>
      <c r="Q50" s="50">
        <f t="shared" si="5"/>
        <v>1048.3815712930941</v>
      </c>
      <c r="T50" s="16">
        <f t="shared" si="6"/>
        <v>0</v>
      </c>
      <c r="U50" s="50">
        <f t="shared" si="7"/>
        <v>0</v>
      </c>
      <c r="X50" s="16">
        <f t="shared" si="8"/>
        <v>0</v>
      </c>
      <c r="Y50" s="50">
        <f t="shared" si="9"/>
        <v>0</v>
      </c>
      <c r="AB50" s="16">
        <f t="shared" si="10"/>
        <v>0</v>
      </c>
      <c r="AC50" s="50">
        <f t="shared" si="11"/>
        <v>0</v>
      </c>
      <c r="AF50" s="16">
        <f t="shared" si="12"/>
        <v>35</v>
      </c>
      <c r="AG50" s="50">
        <f t="shared" si="13"/>
        <v>66.666666666666671</v>
      </c>
      <c r="AJ50" s="16">
        <f t="shared" si="14"/>
        <v>23</v>
      </c>
      <c r="AK50" s="50">
        <f t="shared" si="15"/>
        <v>88.435374149659864</v>
      </c>
      <c r="AN50" s="16">
        <f t="shared" si="16"/>
        <v>0</v>
      </c>
      <c r="AO50" s="50">
        <f t="shared" si="17"/>
        <v>0</v>
      </c>
      <c r="AR50" s="16">
        <f t="shared" si="18"/>
        <v>23</v>
      </c>
      <c r="AS50" s="50">
        <f t="shared" si="19"/>
        <v>55.555555555555557</v>
      </c>
    </row>
    <row r="51" spans="1:45">
      <c r="A51" s="2">
        <f t="shared" si="20"/>
        <v>44469</v>
      </c>
      <c r="B51" s="3">
        <f>ROWS(B$16:B51)</f>
        <v>36</v>
      </c>
      <c r="C51" t="s">
        <v>13</v>
      </c>
      <c r="D51">
        <f t="shared" si="22"/>
        <v>3</v>
      </c>
      <c r="E51" t="s">
        <v>15</v>
      </c>
      <c r="H51" s="16">
        <f t="shared" si="0"/>
        <v>36</v>
      </c>
      <c r="I51" s="50">
        <f t="shared" si="1"/>
        <v>6916.666666666667</v>
      </c>
      <c r="J51" s="1"/>
      <c r="K51" s="1"/>
      <c r="L51" s="16">
        <f t="shared" si="2"/>
        <v>0</v>
      </c>
      <c r="M51" s="50">
        <f t="shared" si="3"/>
        <v>0</v>
      </c>
      <c r="P51" s="16">
        <f t="shared" si="4"/>
        <v>33</v>
      </c>
      <c r="Q51" s="50">
        <f t="shared" si="5"/>
        <v>990.13815066570021</v>
      </c>
      <c r="T51" s="16">
        <f t="shared" si="6"/>
        <v>0</v>
      </c>
      <c r="U51" s="50">
        <f t="shared" si="7"/>
        <v>0</v>
      </c>
      <c r="X51" s="16">
        <f t="shared" si="8"/>
        <v>0</v>
      </c>
      <c r="Y51" s="50">
        <f t="shared" si="9"/>
        <v>0</v>
      </c>
      <c r="AB51" s="16">
        <f t="shared" si="10"/>
        <v>0</v>
      </c>
      <c r="AC51" s="50">
        <f t="shared" si="11"/>
        <v>0</v>
      </c>
      <c r="AF51" s="16">
        <f t="shared" si="12"/>
        <v>36</v>
      </c>
      <c r="AG51" s="50">
        <f t="shared" si="13"/>
        <v>66.666666666666671</v>
      </c>
      <c r="AJ51" s="16">
        <f t="shared" si="14"/>
        <v>24</v>
      </c>
      <c r="AK51" s="50">
        <f t="shared" si="15"/>
        <v>85.034013605442183</v>
      </c>
      <c r="AN51" s="16">
        <f t="shared" si="16"/>
        <v>0</v>
      </c>
      <c r="AO51" s="50">
        <f t="shared" si="17"/>
        <v>0</v>
      </c>
      <c r="AR51" s="16">
        <f t="shared" si="18"/>
        <v>24</v>
      </c>
      <c r="AS51" s="50">
        <f t="shared" si="19"/>
        <v>55.555555555555557</v>
      </c>
    </row>
    <row r="52" spans="1:45">
      <c r="A52" s="2">
        <f t="shared" si="20"/>
        <v>44500</v>
      </c>
      <c r="B52" s="3">
        <f>ROWS(B$16:B52)</f>
        <v>37</v>
      </c>
      <c r="C52" t="s">
        <v>1</v>
      </c>
      <c r="D52">
        <f t="shared" si="22"/>
        <v>4</v>
      </c>
      <c r="E52" t="s">
        <v>16</v>
      </c>
      <c r="H52" s="16">
        <f t="shared" si="0"/>
        <v>0</v>
      </c>
      <c r="I52" s="50">
        <f t="shared" si="1"/>
        <v>0</v>
      </c>
      <c r="J52" s="1"/>
      <c r="K52" s="1"/>
      <c r="L52" s="16">
        <f t="shared" si="2"/>
        <v>0</v>
      </c>
      <c r="M52" s="50">
        <f t="shared" si="3"/>
        <v>0</v>
      </c>
      <c r="P52" s="16">
        <f t="shared" si="4"/>
        <v>34</v>
      </c>
      <c r="Q52" s="50">
        <f t="shared" si="5"/>
        <v>935.13047562871702</v>
      </c>
      <c r="T52" s="16">
        <f t="shared" si="6"/>
        <v>0</v>
      </c>
      <c r="U52" s="50">
        <f t="shared" si="7"/>
        <v>0</v>
      </c>
      <c r="X52" s="16">
        <f t="shared" si="8"/>
        <v>0</v>
      </c>
      <c r="Y52" s="50">
        <f t="shared" si="9"/>
        <v>0</v>
      </c>
      <c r="AB52" s="16">
        <f t="shared" si="10"/>
        <v>0</v>
      </c>
      <c r="AC52" s="50">
        <f t="shared" si="11"/>
        <v>0</v>
      </c>
      <c r="AF52" s="16">
        <f t="shared" si="12"/>
        <v>37</v>
      </c>
      <c r="AG52" s="50">
        <f t="shared" si="13"/>
        <v>66.666666666666671</v>
      </c>
      <c r="AJ52" s="16">
        <f t="shared" si="14"/>
        <v>25</v>
      </c>
      <c r="AK52" s="50">
        <f t="shared" si="15"/>
        <v>81.632653061224488</v>
      </c>
      <c r="AN52" s="16">
        <f t="shared" si="16"/>
        <v>0</v>
      </c>
      <c r="AO52" s="50">
        <f t="shared" si="17"/>
        <v>0</v>
      </c>
      <c r="AR52" s="16">
        <f t="shared" si="18"/>
        <v>25</v>
      </c>
      <c r="AS52" s="50">
        <f t="shared" si="19"/>
        <v>55.555555555555557</v>
      </c>
    </row>
    <row r="53" spans="1:45">
      <c r="A53" s="2">
        <f t="shared" si="20"/>
        <v>44530</v>
      </c>
      <c r="B53" s="3">
        <f>ROWS(B$16:B53)</f>
        <v>38</v>
      </c>
      <c r="C53" t="s">
        <v>3</v>
      </c>
      <c r="D53">
        <f t="shared" si="22"/>
        <v>4</v>
      </c>
      <c r="E53" t="s">
        <v>16</v>
      </c>
      <c r="H53" s="16">
        <f t="shared" si="0"/>
        <v>0</v>
      </c>
      <c r="I53" s="50">
        <f t="shared" si="1"/>
        <v>0</v>
      </c>
      <c r="J53" s="1"/>
      <c r="K53" s="1"/>
      <c r="L53" s="16">
        <f t="shared" si="2"/>
        <v>0</v>
      </c>
      <c r="M53" s="50">
        <f t="shared" si="3"/>
        <v>0</v>
      </c>
      <c r="P53" s="16">
        <f t="shared" si="4"/>
        <v>35</v>
      </c>
      <c r="Q53" s="50">
        <f t="shared" si="5"/>
        <v>883.17878253823255</v>
      </c>
      <c r="T53" s="16">
        <f t="shared" si="6"/>
        <v>0</v>
      </c>
      <c r="U53" s="50">
        <f t="shared" si="7"/>
        <v>0</v>
      </c>
      <c r="X53" s="16">
        <f t="shared" si="8"/>
        <v>0</v>
      </c>
      <c r="Y53" s="50">
        <f t="shared" si="9"/>
        <v>0</v>
      </c>
      <c r="AB53" s="16">
        <f t="shared" si="10"/>
        <v>0</v>
      </c>
      <c r="AC53" s="50">
        <f t="shared" si="11"/>
        <v>0</v>
      </c>
      <c r="AF53" s="16">
        <f t="shared" si="12"/>
        <v>38</v>
      </c>
      <c r="AG53" s="50">
        <f t="shared" si="13"/>
        <v>66.666666666666671</v>
      </c>
      <c r="AJ53" s="16">
        <f t="shared" si="14"/>
        <v>26</v>
      </c>
      <c r="AK53" s="50">
        <f t="shared" si="15"/>
        <v>78.231292517006807</v>
      </c>
      <c r="AN53" s="16">
        <f t="shared" si="16"/>
        <v>0</v>
      </c>
      <c r="AO53" s="50">
        <f t="shared" si="17"/>
        <v>0</v>
      </c>
      <c r="AR53" s="16">
        <f t="shared" si="18"/>
        <v>26</v>
      </c>
      <c r="AS53" s="50">
        <f t="shared" si="19"/>
        <v>55.555555555555557</v>
      </c>
    </row>
    <row r="54" spans="1:45">
      <c r="A54" s="2">
        <f t="shared" si="20"/>
        <v>44561</v>
      </c>
      <c r="B54" s="3">
        <f>ROWS(B$16:B54)</f>
        <v>39</v>
      </c>
      <c r="C54" t="s">
        <v>4</v>
      </c>
      <c r="D54">
        <f t="shared" si="22"/>
        <v>4</v>
      </c>
      <c r="E54" t="s">
        <v>16</v>
      </c>
      <c r="H54" s="16">
        <f t="shared" si="0"/>
        <v>0</v>
      </c>
      <c r="I54" s="50">
        <f t="shared" si="1"/>
        <v>0</v>
      </c>
      <c r="J54" s="1"/>
      <c r="K54" s="1"/>
      <c r="L54" s="16">
        <f t="shared" si="2"/>
        <v>0</v>
      </c>
      <c r="M54" s="50">
        <f t="shared" si="3"/>
        <v>0</v>
      </c>
      <c r="P54" s="16">
        <f t="shared" si="4"/>
        <v>36</v>
      </c>
      <c r="Q54" s="50">
        <f t="shared" si="5"/>
        <v>834.11329461944183</v>
      </c>
      <c r="T54" s="16">
        <f t="shared" si="6"/>
        <v>0</v>
      </c>
      <c r="U54" s="50">
        <f t="shared" si="7"/>
        <v>0</v>
      </c>
      <c r="X54" s="16">
        <f t="shared" si="8"/>
        <v>0</v>
      </c>
      <c r="Y54" s="50">
        <f t="shared" si="9"/>
        <v>0</v>
      </c>
      <c r="AB54" s="16">
        <f t="shared" si="10"/>
        <v>0</v>
      </c>
      <c r="AC54" s="50">
        <f t="shared" si="11"/>
        <v>0</v>
      </c>
      <c r="AF54" s="16">
        <f t="shared" si="12"/>
        <v>39</v>
      </c>
      <c r="AG54" s="50">
        <f t="shared" si="13"/>
        <v>66.666666666666671</v>
      </c>
      <c r="AJ54" s="16">
        <f t="shared" si="14"/>
        <v>27</v>
      </c>
      <c r="AK54" s="50">
        <f t="shared" si="15"/>
        <v>74.829931972789112</v>
      </c>
      <c r="AN54" s="16">
        <f t="shared" si="16"/>
        <v>0</v>
      </c>
      <c r="AO54" s="50">
        <f t="shared" si="17"/>
        <v>0</v>
      </c>
      <c r="AR54" s="16">
        <f t="shared" si="18"/>
        <v>27</v>
      </c>
      <c r="AS54" s="50">
        <f t="shared" si="19"/>
        <v>55.555555555555557</v>
      </c>
    </row>
    <row r="55" spans="1:45">
      <c r="A55" s="2">
        <f t="shared" si="20"/>
        <v>44592</v>
      </c>
      <c r="B55" s="3">
        <f>ROWS(B$16:B55)</f>
        <v>40</v>
      </c>
      <c r="C55" t="s">
        <v>5</v>
      </c>
      <c r="D55">
        <f t="shared" si="22"/>
        <v>4</v>
      </c>
      <c r="E55" t="s">
        <v>16</v>
      </c>
      <c r="H55" s="16">
        <f t="shared" si="0"/>
        <v>0</v>
      </c>
      <c r="I55" s="50">
        <f t="shared" si="1"/>
        <v>0</v>
      </c>
      <c r="J55" s="1"/>
      <c r="K55" s="1"/>
      <c r="L55" s="16">
        <f t="shared" si="2"/>
        <v>0</v>
      </c>
      <c r="M55" s="50">
        <f t="shared" si="3"/>
        <v>0</v>
      </c>
      <c r="P55" s="16">
        <f t="shared" si="4"/>
        <v>0</v>
      </c>
      <c r="Q55" s="50">
        <f t="shared" si="5"/>
        <v>0</v>
      </c>
      <c r="T55" s="16">
        <f t="shared" si="6"/>
        <v>0</v>
      </c>
      <c r="U55" s="50">
        <f t="shared" si="7"/>
        <v>0</v>
      </c>
      <c r="X55" s="16">
        <f t="shared" si="8"/>
        <v>0</v>
      </c>
      <c r="Y55" s="50">
        <f t="shared" si="9"/>
        <v>0</v>
      </c>
      <c r="AB55" s="16">
        <f t="shared" si="10"/>
        <v>0</v>
      </c>
      <c r="AC55" s="50">
        <f t="shared" si="11"/>
        <v>0</v>
      </c>
      <c r="AF55" s="16">
        <f t="shared" si="12"/>
        <v>40</v>
      </c>
      <c r="AG55" s="50">
        <f t="shared" si="13"/>
        <v>66.666666666666671</v>
      </c>
      <c r="AJ55" s="16">
        <f t="shared" si="14"/>
        <v>28</v>
      </c>
      <c r="AK55" s="50">
        <f t="shared" si="15"/>
        <v>71.428571428571431</v>
      </c>
      <c r="AN55" s="16">
        <f t="shared" si="16"/>
        <v>0</v>
      </c>
      <c r="AO55" s="50">
        <f t="shared" si="17"/>
        <v>0</v>
      </c>
      <c r="AR55" s="16">
        <f t="shared" si="18"/>
        <v>28</v>
      </c>
      <c r="AS55" s="50">
        <f t="shared" si="19"/>
        <v>55.555555555555557</v>
      </c>
    </row>
    <row r="56" spans="1:45">
      <c r="A56" s="2">
        <f t="shared" si="20"/>
        <v>44620</v>
      </c>
      <c r="B56" s="3">
        <f>ROWS(B$16:B56)</f>
        <v>41</v>
      </c>
      <c r="C56" t="s">
        <v>6</v>
      </c>
      <c r="D56">
        <f t="shared" si="22"/>
        <v>4</v>
      </c>
      <c r="E56" t="s">
        <v>16</v>
      </c>
      <c r="H56" s="16">
        <f t="shared" si="0"/>
        <v>0</v>
      </c>
      <c r="I56" s="50">
        <f t="shared" si="1"/>
        <v>0</v>
      </c>
      <c r="J56" s="1"/>
      <c r="K56" s="1"/>
      <c r="L56" s="16">
        <f t="shared" si="2"/>
        <v>0</v>
      </c>
      <c r="M56" s="50">
        <f t="shared" si="3"/>
        <v>0</v>
      </c>
      <c r="P56" s="16">
        <f t="shared" si="4"/>
        <v>0</v>
      </c>
      <c r="Q56" s="50">
        <f t="shared" si="5"/>
        <v>0</v>
      </c>
      <c r="T56" s="16">
        <f t="shared" si="6"/>
        <v>0</v>
      </c>
      <c r="U56" s="50">
        <f t="shared" si="7"/>
        <v>0</v>
      </c>
      <c r="X56" s="16">
        <f t="shared" si="8"/>
        <v>0</v>
      </c>
      <c r="Y56" s="50">
        <f t="shared" si="9"/>
        <v>0</v>
      </c>
      <c r="AB56" s="16">
        <f t="shared" si="10"/>
        <v>0</v>
      </c>
      <c r="AC56" s="50">
        <f t="shared" si="11"/>
        <v>0</v>
      </c>
      <c r="AF56" s="16">
        <f t="shared" si="12"/>
        <v>41</v>
      </c>
      <c r="AG56" s="50">
        <f t="shared" si="13"/>
        <v>66.666666666666671</v>
      </c>
      <c r="AJ56" s="16">
        <f t="shared" si="14"/>
        <v>29</v>
      </c>
      <c r="AK56" s="50">
        <f t="shared" si="15"/>
        <v>68.027210884353735</v>
      </c>
      <c r="AN56" s="16">
        <f t="shared" si="16"/>
        <v>0</v>
      </c>
      <c r="AO56" s="50">
        <f t="shared" si="17"/>
        <v>0</v>
      </c>
      <c r="AR56" s="16">
        <f t="shared" si="18"/>
        <v>29</v>
      </c>
      <c r="AS56" s="50">
        <f t="shared" si="19"/>
        <v>55.555555555555557</v>
      </c>
    </row>
    <row r="57" spans="1:45">
      <c r="A57" s="2">
        <f t="shared" si="20"/>
        <v>44651</v>
      </c>
      <c r="B57" s="3">
        <f>ROWS(B$16:B57)</f>
        <v>42</v>
      </c>
      <c r="C57" t="s">
        <v>7</v>
      </c>
      <c r="D57">
        <f t="shared" si="22"/>
        <v>4</v>
      </c>
      <c r="E57" t="s">
        <v>16</v>
      </c>
      <c r="H57" s="16">
        <f t="shared" si="0"/>
        <v>0</v>
      </c>
      <c r="I57" s="50">
        <f t="shared" si="1"/>
        <v>0</v>
      </c>
      <c r="J57" s="1"/>
      <c r="K57" s="1"/>
      <c r="L57" s="16">
        <f t="shared" si="2"/>
        <v>0</v>
      </c>
      <c r="M57" s="50">
        <f t="shared" si="3"/>
        <v>0</v>
      </c>
      <c r="P57" s="16">
        <f t="shared" si="4"/>
        <v>0</v>
      </c>
      <c r="Q57" s="50">
        <f t="shared" si="5"/>
        <v>0</v>
      </c>
      <c r="T57" s="16">
        <f t="shared" si="6"/>
        <v>0</v>
      </c>
      <c r="U57" s="50">
        <f t="shared" si="7"/>
        <v>0</v>
      </c>
      <c r="X57" s="16">
        <f t="shared" si="8"/>
        <v>0</v>
      </c>
      <c r="Y57" s="50">
        <f t="shared" si="9"/>
        <v>0</v>
      </c>
      <c r="AB57" s="16">
        <f t="shared" si="10"/>
        <v>0</v>
      </c>
      <c r="AC57" s="50">
        <f t="shared" si="11"/>
        <v>0</v>
      </c>
      <c r="AF57" s="16">
        <f t="shared" si="12"/>
        <v>42</v>
      </c>
      <c r="AG57" s="50">
        <f t="shared" si="13"/>
        <v>66.666666666666671</v>
      </c>
      <c r="AJ57" s="16">
        <f t="shared" si="14"/>
        <v>30</v>
      </c>
      <c r="AK57" s="50">
        <f t="shared" si="15"/>
        <v>64.625850340136054</v>
      </c>
      <c r="AN57" s="16">
        <f t="shared" si="16"/>
        <v>0</v>
      </c>
      <c r="AO57" s="50">
        <f t="shared" si="17"/>
        <v>0</v>
      </c>
      <c r="AR57" s="16">
        <f t="shared" si="18"/>
        <v>30</v>
      </c>
      <c r="AS57" s="50">
        <f t="shared" si="19"/>
        <v>55.555555555555557</v>
      </c>
    </row>
    <row r="58" spans="1:45">
      <c r="A58" s="2">
        <f t="shared" si="20"/>
        <v>44681</v>
      </c>
      <c r="B58" s="3">
        <f>ROWS(B$16:B58)</f>
        <v>43</v>
      </c>
      <c r="C58" t="s">
        <v>8</v>
      </c>
      <c r="D58">
        <f t="shared" si="22"/>
        <v>4</v>
      </c>
      <c r="E58" t="s">
        <v>16</v>
      </c>
      <c r="H58" s="16">
        <f t="shared" si="0"/>
        <v>0</v>
      </c>
      <c r="I58" s="50">
        <f t="shared" si="1"/>
        <v>0</v>
      </c>
      <c r="J58" s="1"/>
      <c r="K58" s="1"/>
      <c r="L58" s="16">
        <f t="shared" si="2"/>
        <v>0</v>
      </c>
      <c r="M58" s="50">
        <f t="shared" si="3"/>
        <v>0</v>
      </c>
      <c r="P58" s="16">
        <f t="shared" si="4"/>
        <v>0</v>
      </c>
      <c r="Q58" s="50">
        <f t="shared" si="5"/>
        <v>0</v>
      </c>
      <c r="T58" s="16">
        <f t="shared" si="6"/>
        <v>0</v>
      </c>
      <c r="U58" s="50">
        <f t="shared" si="7"/>
        <v>0</v>
      </c>
      <c r="X58" s="16">
        <f t="shared" si="8"/>
        <v>0</v>
      </c>
      <c r="Y58" s="50">
        <f t="shared" si="9"/>
        <v>0</v>
      </c>
      <c r="AB58" s="16">
        <f t="shared" si="10"/>
        <v>0</v>
      </c>
      <c r="AC58" s="50">
        <f t="shared" si="11"/>
        <v>0</v>
      </c>
      <c r="AF58" s="16">
        <f t="shared" si="12"/>
        <v>43</v>
      </c>
      <c r="AG58" s="50">
        <f t="shared" si="13"/>
        <v>66.666666666666671</v>
      </c>
      <c r="AJ58" s="16">
        <f t="shared" si="14"/>
        <v>31</v>
      </c>
      <c r="AK58" s="50">
        <f t="shared" si="15"/>
        <v>61.224489795918366</v>
      </c>
      <c r="AN58" s="16">
        <f t="shared" si="16"/>
        <v>0</v>
      </c>
      <c r="AO58" s="50">
        <f t="shared" si="17"/>
        <v>0</v>
      </c>
      <c r="AR58" s="16">
        <f t="shared" si="18"/>
        <v>31</v>
      </c>
      <c r="AS58" s="50">
        <f t="shared" si="19"/>
        <v>55.555555555555557</v>
      </c>
    </row>
    <row r="59" spans="1:45">
      <c r="A59" s="2">
        <f t="shared" si="20"/>
        <v>44712</v>
      </c>
      <c r="B59" s="3">
        <f>ROWS(B$16:B59)</f>
        <v>44</v>
      </c>
      <c r="C59" t="s">
        <v>9</v>
      </c>
      <c r="D59">
        <f t="shared" si="22"/>
        <v>4</v>
      </c>
      <c r="E59" t="s">
        <v>16</v>
      </c>
      <c r="H59" s="16">
        <f t="shared" si="0"/>
        <v>0</v>
      </c>
      <c r="I59" s="50">
        <f t="shared" si="1"/>
        <v>0</v>
      </c>
      <c r="J59" s="1"/>
      <c r="K59" s="1"/>
      <c r="L59" s="16">
        <f t="shared" si="2"/>
        <v>0</v>
      </c>
      <c r="M59" s="50">
        <f t="shared" si="3"/>
        <v>0</v>
      </c>
      <c r="P59" s="16">
        <f t="shared" si="4"/>
        <v>0</v>
      </c>
      <c r="Q59" s="50">
        <f t="shared" si="5"/>
        <v>0</v>
      </c>
      <c r="T59" s="16">
        <f t="shared" si="6"/>
        <v>0</v>
      </c>
      <c r="U59" s="50">
        <f t="shared" si="7"/>
        <v>0</v>
      </c>
      <c r="X59" s="16">
        <f t="shared" si="8"/>
        <v>0</v>
      </c>
      <c r="Y59" s="50">
        <f t="shared" si="9"/>
        <v>0</v>
      </c>
      <c r="AB59" s="16">
        <f t="shared" si="10"/>
        <v>0</v>
      </c>
      <c r="AC59" s="50">
        <f t="shared" si="11"/>
        <v>0</v>
      </c>
      <c r="AF59" s="16">
        <f t="shared" si="12"/>
        <v>44</v>
      </c>
      <c r="AG59" s="50">
        <f t="shared" si="13"/>
        <v>66.666666666666671</v>
      </c>
      <c r="AJ59" s="16">
        <f t="shared" si="14"/>
        <v>32</v>
      </c>
      <c r="AK59" s="50">
        <f t="shared" si="15"/>
        <v>57.823129251700678</v>
      </c>
      <c r="AN59" s="16">
        <f t="shared" si="16"/>
        <v>0</v>
      </c>
      <c r="AO59" s="50">
        <f t="shared" si="17"/>
        <v>0</v>
      </c>
      <c r="AR59" s="16">
        <f t="shared" si="18"/>
        <v>32</v>
      </c>
      <c r="AS59" s="50">
        <f t="shared" si="19"/>
        <v>55.555555555555557</v>
      </c>
    </row>
    <row r="60" spans="1:45">
      <c r="A60" s="2">
        <f t="shared" si="20"/>
        <v>44742</v>
      </c>
      <c r="B60" s="3">
        <f>ROWS(B$16:B60)</f>
        <v>45</v>
      </c>
      <c r="C60" t="s">
        <v>10</v>
      </c>
      <c r="D60">
        <f t="shared" si="22"/>
        <v>4</v>
      </c>
      <c r="E60" t="s">
        <v>16</v>
      </c>
      <c r="H60" s="16">
        <f t="shared" si="0"/>
        <v>0</v>
      </c>
      <c r="I60" s="50">
        <f t="shared" si="1"/>
        <v>0</v>
      </c>
      <c r="J60" s="1"/>
      <c r="K60" s="1"/>
      <c r="L60" s="16">
        <f t="shared" si="2"/>
        <v>0</v>
      </c>
      <c r="M60" s="50">
        <f t="shared" si="3"/>
        <v>0</v>
      </c>
      <c r="P60" s="16">
        <f t="shared" si="4"/>
        <v>0</v>
      </c>
      <c r="Q60" s="50">
        <f t="shared" si="5"/>
        <v>0</v>
      </c>
      <c r="T60" s="16">
        <f t="shared" si="6"/>
        <v>0</v>
      </c>
      <c r="U60" s="50">
        <f t="shared" si="7"/>
        <v>0</v>
      </c>
      <c r="X60" s="16">
        <f t="shared" si="8"/>
        <v>0</v>
      </c>
      <c r="Y60" s="50">
        <f t="shared" si="9"/>
        <v>0</v>
      </c>
      <c r="AB60" s="16">
        <f t="shared" si="10"/>
        <v>0</v>
      </c>
      <c r="AC60" s="50">
        <f t="shared" si="11"/>
        <v>0</v>
      </c>
      <c r="AF60" s="16">
        <f t="shared" si="12"/>
        <v>45</v>
      </c>
      <c r="AG60" s="50">
        <f t="shared" si="13"/>
        <v>66.666666666666671</v>
      </c>
      <c r="AJ60" s="16">
        <f t="shared" si="14"/>
        <v>33</v>
      </c>
      <c r="AK60" s="50">
        <f t="shared" si="15"/>
        <v>54.42176870748299</v>
      </c>
      <c r="AN60" s="16">
        <f t="shared" si="16"/>
        <v>0</v>
      </c>
      <c r="AO60" s="50">
        <f t="shared" si="17"/>
        <v>0</v>
      </c>
      <c r="AR60" s="16">
        <f t="shared" si="18"/>
        <v>33</v>
      </c>
      <c r="AS60" s="50">
        <f t="shared" si="19"/>
        <v>55.555555555555557</v>
      </c>
    </row>
    <row r="61" spans="1:45">
      <c r="A61" s="2">
        <f t="shared" si="20"/>
        <v>44773</v>
      </c>
      <c r="B61" s="3">
        <f>ROWS(B$16:B61)</f>
        <v>46</v>
      </c>
      <c r="C61" t="s">
        <v>11</v>
      </c>
      <c r="D61">
        <f t="shared" si="22"/>
        <v>4</v>
      </c>
      <c r="E61" t="s">
        <v>16</v>
      </c>
      <c r="H61" s="16">
        <f t="shared" si="0"/>
        <v>0</v>
      </c>
      <c r="I61" s="50">
        <f t="shared" si="1"/>
        <v>0</v>
      </c>
      <c r="J61" s="1"/>
      <c r="K61" s="1"/>
      <c r="L61" s="16">
        <f t="shared" si="2"/>
        <v>0</v>
      </c>
      <c r="M61" s="50">
        <f t="shared" si="3"/>
        <v>0</v>
      </c>
      <c r="P61" s="16">
        <f t="shared" si="4"/>
        <v>0</v>
      </c>
      <c r="Q61" s="50">
        <f t="shared" si="5"/>
        <v>0</v>
      </c>
      <c r="T61" s="16">
        <f t="shared" si="6"/>
        <v>0</v>
      </c>
      <c r="U61" s="50">
        <f t="shared" si="7"/>
        <v>0</v>
      </c>
      <c r="X61" s="16">
        <f t="shared" si="8"/>
        <v>0</v>
      </c>
      <c r="Y61" s="50">
        <f t="shared" si="9"/>
        <v>0</v>
      </c>
      <c r="AB61" s="16">
        <f t="shared" si="10"/>
        <v>0</v>
      </c>
      <c r="AC61" s="50">
        <f t="shared" si="11"/>
        <v>0</v>
      </c>
      <c r="AF61" s="16">
        <f t="shared" si="12"/>
        <v>46</v>
      </c>
      <c r="AG61" s="50">
        <f t="shared" si="13"/>
        <v>66.666666666666671</v>
      </c>
      <c r="AJ61" s="16">
        <f t="shared" si="14"/>
        <v>34</v>
      </c>
      <c r="AK61" s="50">
        <f t="shared" si="15"/>
        <v>51.020408163265309</v>
      </c>
      <c r="AN61" s="16">
        <f t="shared" si="16"/>
        <v>0</v>
      </c>
      <c r="AO61" s="50">
        <f t="shared" si="17"/>
        <v>0</v>
      </c>
      <c r="AR61" s="16">
        <f t="shared" si="18"/>
        <v>34</v>
      </c>
      <c r="AS61" s="50">
        <f t="shared" si="19"/>
        <v>55.555555555555557</v>
      </c>
    </row>
    <row r="62" spans="1:45">
      <c r="A62" s="2">
        <f t="shared" si="20"/>
        <v>44804</v>
      </c>
      <c r="B62" s="3">
        <f>ROWS(B$16:B62)</f>
        <v>47</v>
      </c>
      <c r="C62" t="s">
        <v>12</v>
      </c>
      <c r="D62">
        <f t="shared" si="22"/>
        <v>4</v>
      </c>
      <c r="E62" t="s">
        <v>16</v>
      </c>
      <c r="H62" s="16">
        <f t="shared" si="0"/>
        <v>0</v>
      </c>
      <c r="I62" s="50">
        <f t="shared" si="1"/>
        <v>0</v>
      </c>
      <c r="J62" s="1"/>
      <c r="K62" s="1"/>
      <c r="L62" s="16">
        <f t="shared" si="2"/>
        <v>0</v>
      </c>
      <c r="M62" s="50">
        <f t="shared" si="3"/>
        <v>0</v>
      </c>
      <c r="P62" s="16">
        <f t="shared" si="4"/>
        <v>0</v>
      </c>
      <c r="Q62" s="50">
        <f t="shared" si="5"/>
        <v>0</v>
      </c>
      <c r="T62" s="16">
        <f t="shared" si="6"/>
        <v>0</v>
      </c>
      <c r="U62" s="50">
        <f t="shared" si="7"/>
        <v>0</v>
      </c>
      <c r="X62" s="16">
        <f t="shared" si="8"/>
        <v>0</v>
      </c>
      <c r="Y62" s="50">
        <f t="shared" si="9"/>
        <v>0</v>
      </c>
      <c r="AB62" s="16">
        <f t="shared" si="10"/>
        <v>0</v>
      </c>
      <c r="AC62" s="50">
        <f t="shared" si="11"/>
        <v>0</v>
      </c>
      <c r="AF62" s="16">
        <f t="shared" si="12"/>
        <v>47</v>
      </c>
      <c r="AG62" s="50">
        <f t="shared" si="13"/>
        <v>66.666666666666671</v>
      </c>
      <c r="AJ62" s="16">
        <f t="shared" si="14"/>
        <v>35</v>
      </c>
      <c r="AK62" s="50">
        <f t="shared" si="15"/>
        <v>47.61904761904762</v>
      </c>
      <c r="AN62" s="16">
        <f t="shared" si="16"/>
        <v>0</v>
      </c>
      <c r="AO62" s="50">
        <f t="shared" si="17"/>
        <v>0</v>
      </c>
      <c r="AR62" s="16">
        <f t="shared" si="18"/>
        <v>35</v>
      </c>
      <c r="AS62" s="50">
        <f t="shared" si="19"/>
        <v>55.555555555555557</v>
      </c>
    </row>
    <row r="63" spans="1:45">
      <c r="A63" s="2">
        <f t="shared" si="20"/>
        <v>44834</v>
      </c>
      <c r="B63" s="3">
        <f>ROWS(B$16:B63)</f>
        <v>48</v>
      </c>
      <c r="C63" t="s">
        <v>13</v>
      </c>
      <c r="D63">
        <f t="shared" si="22"/>
        <v>4</v>
      </c>
      <c r="E63" t="s">
        <v>16</v>
      </c>
      <c r="H63" s="16">
        <f t="shared" si="0"/>
        <v>0</v>
      </c>
      <c r="I63" s="50">
        <f t="shared" si="1"/>
        <v>0</v>
      </c>
      <c r="J63" s="1"/>
      <c r="K63" s="1"/>
      <c r="L63" s="16">
        <f t="shared" si="2"/>
        <v>0</v>
      </c>
      <c r="M63" s="50">
        <f t="shared" si="3"/>
        <v>0</v>
      </c>
      <c r="P63" s="16">
        <f t="shared" si="4"/>
        <v>0</v>
      </c>
      <c r="Q63" s="50">
        <f t="shared" si="5"/>
        <v>0</v>
      </c>
      <c r="T63" s="16">
        <f t="shared" si="6"/>
        <v>0</v>
      </c>
      <c r="U63" s="50">
        <f t="shared" si="7"/>
        <v>0</v>
      </c>
      <c r="X63" s="16">
        <f t="shared" si="8"/>
        <v>0</v>
      </c>
      <c r="Y63" s="50">
        <f t="shared" si="9"/>
        <v>0</v>
      </c>
      <c r="AB63" s="16">
        <f t="shared" si="10"/>
        <v>0</v>
      </c>
      <c r="AC63" s="50">
        <f t="shared" si="11"/>
        <v>0</v>
      </c>
      <c r="AF63" s="16">
        <f t="shared" si="12"/>
        <v>48</v>
      </c>
      <c r="AG63" s="50">
        <f t="shared" si="13"/>
        <v>66.666666666666671</v>
      </c>
      <c r="AJ63" s="16">
        <f t="shared" si="14"/>
        <v>36</v>
      </c>
      <c r="AK63" s="50">
        <f t="shared" si="15"/>
        <v>44.217687074829932</v>
      </c>
      <c r="AN63" s="16">
        <f t="shared" si="16"/>
        <v>0</v>
      </c>
      <c r="AO63" s="50">
        <f t="shared" si="17"/>
        <v>0</v>
      </c>
      <c r="AR63" s="16">
        <f t="shared" si="18"/>
        <v>36</v>
      </c>
      <c r="AS63" s="50">
        <f t="shared" si="19"/>
        <v>55.555555555555557</v>
      </c>
    </row>
    <row r="64" spans="1:45">
      <c r="A64" s="2">
        <f t="shared" si="20"/>
        <v>44865</v>
      </c>
      <c r="B64" s="3">
        <f>ROWS(B$16:B64)</f>
        <v>49</v>
      </c>
      <c r="C64" t="s">
        <v>1</v>
      </c>
      <c r="D64">
        <f t="shared" si="22"/>
        <v>5</v>
      </c>
      <c r="E64" t="s">
        <v>17</v>
      </c>
      <c r="H64" s="16">
        <f t="shared" si="0"/>
        <v>0</v>
      </c>
      <c r="I64" s="50">
        <f t="shared" si="1"/>
        <v>0</v>
      </c>
      <c r="J64" s="1"/>
      <c r="K64" s="1"/>
      <c r="L64" s="16">
        <f t="shared" si="2"/>
        <v>0</v>
      </c>
      <c r="M64" s="50">
        <f t="shared" si="3"/>
        <v>0</v>
      </c>
      <c r="P64" s="16">
        <f t="shared" si="4"/>
        <v>0</v>
      </c>
      <c r="Q64" s="50">
        <f t="shared" si="5"/>
        <v>0</v>
      </c>
      <c r="T64" s="16">
        <f t="shared" si="6"/>
        <v>0</v>
      </c>
      <c r="U64" s="50">
        <f t="shared" si="7"/>
        <v>0</v>
      </c>
      <c r="X64" s="16">
        <f t="shared" si="8"/>
        <v>0</v>
      </c>
      <c r="Y64" s="50">
        <f t="shared" si="9"/>
        <v>0</v>
      </c>
      <c r="AB64" s="16">
        <f t="shared" si="10"/>
        <v>0</v>
      </c>
      <c r="AC64" s="50">
        <f t="shared" si="11"/>
        <v>0</v>
      </c>
      <c r="AF64" s="16">
        <f t="shared" si="12"/>
        <v>49</v>
      </c>
      <c r="AG64" s="50">
        <f t="shared" si="13"/>
        <v>66.666666666666671</v>
      </c>
      <c r="AJ64" s="16">
        <f t="shared" si="14"/>
        <v>37</v>
      </c>
      <c r="AK64" s="50">
        <f t="shared" si="15"/>
        <v>40.816326530612244</v>
      </c>
      <c r="AN64" s="16">
        <f t="shared" si="16"/>
        <v>0</v>
      </c>
      <c r="AO64" s="50">
        <f t="shared" si="17"/>
        <v>0</v>
      </c>
      <c r="AR64" s="16">
        <f t="shared" si="18"/>
        <v>37</v>
      </c>
      <c r="AS64" s="50">
        <f t="shared" si="19"/>
        <v>55.555555555555557</v>
      </c>
    </row>
    <row r="65" spans="1:45">
      <c r="A65" s="2">
        <f t="shared" si="20"/>
        <v>44895</v>
      </c>
      <c r="B65" s="3">
        <f>ROWS(B$16:B65)</f>
        <v>50</v>
      </c>
      <c r="C65" t="s">
        <v>3</v>
      </c>
      <c r="D65">
        <f t="shared" si="22"/>
        <v>5</v>
      </c>
      <c r="E65" t="s">
        <v>17</v>
      </c>
      <c r="H65" s="16">
        <f t="shared" si="0"/>
        <v>0</v>
      </c>
      <c r="I65" s="50">
        <f t="shared" si="1"/>
        <v>0</v>
      </c>
      <c r="J65" s="1"/>
      <c r="K65" s="1"/>
      <c r="L65" s="16">
        <f t="shared" si="2"/>
        <v>0</v>
      </c>
      <c r="M65" s="50">
        <f t="shared" si="3"/>
        <v>0</v>
      </c>
      <c r="P65" s="16">
        <f t="shared" si="4"/>
        <v>0</v>
      </c>
      <c r="Q65" s="50">
        <f t="shared" si="5"/>
        <v>0</v>
      </c>
      <c r="T65" s="16">
        <f t="shared" si="6"/>
        <v>0</v>
      </c>
      <c r="U65" s="50">
        <f t="shared" si="7"/>
        <v>0</v>
      </c>
      <c r="X65" s="16">
        <f t="shared" si="8"/>
        <v>0</v>
      </c>
      <c r="Y65" s="50">
        <f t="shared" si="9"/>
        <v>0</v>
      </c>
      <c r="AB65" s="16">
        <f t="shared" si="10"/>
        <v>0</v>
      </c>
      <c r="AC65" s="50">
        <f t="shared" si="11"/>
        <v>0</v>
      </c>
      <c r="AF65" s="16">
        <f t="shared" si="12"/>
        <v>50</v>
      </c>
      <c r="AG65" s="50">
        <f t="shared" si="13"/>
        <v>66.666666666666671</v>
      </c>
      <c r="AJ65" s="16">
        <f t="shared" si="14"/>
        <v>38</v>
      </c>
      <c r="AK65" s="50">
        <f t="shared" si="15"/>
        <v>37.414965986394556</v>
      </c>
      <c r="AN65" s="16">
        <f t="shared" si="16"/>
        <v>0</v>
      </c>
      <c r="AO65" s="50">
        <f t="shared" si="17"/>
        <v>0</v>
      </c>
      <c r="AR65" s="16">
        <f t="shared" si="18"/>
        <v>38</v>
      </c>
      <c r="AS65" s="50">
        <f t="shared" si="19"/>
        <v>55.555555555555557</v>
      </c>
    </row>
    <row r="66" spans="1:45">
      <c r="A66" s="2">
        <f t="shared" si="20"/>
        <v>44926</v>
      </c>
      <c r="B66" s="3">
        <f>ROWS(B$16:B66)</f>
        <v>51</v>
      </c>
      <c r="C66" t="s">
        <v>4</v>
      </c>
      <c r="D66">
        <f t="shared" si="22"/>
        <v>5</v>
      </c>
      <c r="E66" t="s">
        <v>17</v>
      </c>
      <c r="H66" s="16">
        <f t="shared" si="0"/>
        <v>0</v>
      </c>
      <c r="I66" s="50">
        <f t="shared" si="1"/>
        <v>0</v>
      </c>
      <c r="J66" s="1"/>
      <c r="K66" s="1"/>
      <c r="L66" s="16">
        <f t="shared" si="2"/>
        <v>0</v>
      </c>
      <c r="M66" s="50">
        <f t="shared" si="3"/>
        <v>0</v>
      </c>
      <c r="P66" s="16">
        <f t="shared" si="4"/>
        <v>0</v>
      </c>
      <c r="Q66" s="50">
        <f t="shared" si="5"/>
        <v>0</v>
      </c>
      <c r="T66" s="16">
        <f t="shared" si="6"/>
        <v>0</v>
      </c>
      <c r="U66" s="50">
        <f t="shared" si="7"/>
        <v>0</v>
      </c>
      <c r="X66" s="16">
        <f t="shared" si="8"/>
        <v>0</v>
      </c>
      <c r="Y66" s="50">
        <f t="shared" si="9"/>
        <v>0</v>
      </c>
      <c r="AB66" s="16">
        <f t="shared" si="10"/>
        <v>0</v>
      </c>
      <c r="AC66" s="50">
        <f t="shared" si="11"/>
        <v>0</v>
      </c>
      <c r="AF66" s="16">
        <f t="shared" si="12"/>
        <v>51</v>
      </c>
      <c r="AG66" s="50">
        <f t="shared" si="13"/>
        <v>66.666666666666671</v>
      </c>
      <c r="AJ66" s="16">
        <f t="shared" si="14"/>
        <v>39</v>
      </c>
      <c r="AK66" s="50">
        <f t="shared" si="15"/>
        <v>34.013605442176868</v>
      </c>
      <c r="AN66" s="16">
        <f t="shared" si="16"/>
        <v>0</v>
      </c>
      <c r="AO66" s="50">
        <f t="shared" si="17"/>
        <v>0</v>
      </c>
      <c r="AR66" s="16">
        <f t="shared" si="18"/>
        <v>39</v>
      </c>
      <c r="AS66" s="50">
        <f t="shared" si="19"/>
        <v>55.555555555555557</v>
      </c>
    </row>
    <row r="67" spans="1:45">
      <c r="A67" s="2">
        <f t="shared" si="20"/>
        <v>44957</v>
      </c>
      <c r="B67" s="3">
        <f>ROWS(B$16:B67)</f>
        <v>52</v>
      </c>
      <c r="C67" t="s">
        <v>5</v>
      </c>
      <c r="D67">
        <f t="shared" si="22"/>
        <v>5</v>
      </c>
      <c r="E67" t="s">
        <v>17</v>
      </c>
      <c r="H67" s="16">
        <f t="shared" si="0"/>
        <v>0</v>
      </c>
      <c r="I67" s="50">
        <f t="shared" si="1"/>
        <v>0</v>
      </c>
      <c r="J67" s="1"/>
      <c r="K67" s="1"/>
      <c r="L67" s="16">
        <f t="shared" si="2"/>
        <v>0</v>
      </c>
      <c r="M67" s="50">
        <f t="shared" si="3"/>
        <v>0</v>
      </c>
      <c r="P67" s="16">
        <f t="shared" si="4"/>
        <v>0</v>
      </c>
      <c r="Q67" s="50">
        <f t="shared" si="5"/>
        <v>0</v>
      </c>
      <c r="T67" s="16">
        <f t="shared" si="6"/>
        <v>0</v>
      </c>
      <c r="U67" s="50">
        <f t="shared" si="7"/>
        <v>0</v>
      </c>
      <c r="X67" s="16">
        <f t="shared" si="8"/>
        <v>0</v>
      </c>
      <c r="Y67" s="50">
        <f t="shared" si="9"/>
        <v>0</v>
      </c>
      <c r="AB67" s="16">
        <f t="shared" si="10"/>
        <v>0</v>
      </c>
      <c r="AC67" s="50">
        <f t="shared" si="11"/>
        <v>0</v>
      </c>
      <c r="AF67" s="16">
        <f t="shared" si="12"/>
        <v>52</v>
      </c>
      <c r="AG67" s="50">
        <f t="shared" si="13"/>
        <v>66.666666666666671</v>
      </c>
      <c r="AJ67" s="16">
        <f t="shared" si="14"/>
        <v>40</v>
      </c>
      <c r="AK67" s="50">
        <f t="shared" si="15"/>
        <v>30.612244897959183</v>
      </c>
      <c r="AN67" s="16">
        <f t="shared" si="16"/>
        <v>0</v>
      </c>
      <c r="AO67" s="50">
        <f t="shared" si="17"/>
        <v>0</v>
      </c>
      <c r="AR67" s="16">
        <f t="shared" si="18"/>
        <v>40</v>
      </c>
      <c r="AS67" s="50">
        <f t="shared" si="19"/>
        <v>55.555555555555557</v>
      </c>
    </row>
    <row r="68" spans="1:45">
      <c r="A68" s="2">
        <f t="shared" si="20"/>
        <v>44985</v>
      </c>
      <c r="B68" s="3">
        <f>ROWS(B$16:B68)</f>
        <v>53</v>
      </c>
      <c r="C68" t="s">
        <v>6</v>
      </c>
      <c r="D68">
        <f t="shared" si="22"/>
        <v>5</v>
      </c>
      <c r="E68" t="s">
        <v>17</v>
      </c>
      <c r="H68" s="16">
        <f t="shared" si="0"/>
        <v>0</v>
      </c>
      <c r="I68" s="50">
        <f t="shared" si="1"/>
        <v>0</v>
      </c>
      <c r="J68" s="1"/>
      <c r="K68" s="1"/>
      <c r="L68" s="16">
        <f t="shared" si="2"/>
        <v>0</v>
      </c>
      <c r="M68" s="50">
        <f t="shared" si="3"/>
        <v>0</v>
      </c>
      <c r="P68" s="16">
        <f t="shared" si="4"/>
        <v>0</v>
      </c>
      <c r="Q68" s="50">
        <f t="shared" si="5"/>
        <v>0</v>
      </c>
      <c r="T68" s="16">
        <f t="shared" si="6"/>
        <v>0</v>
      </c>
      <c r="U68" s="50">
        <f t="shared" si="7"/>
        <v>0</v>
      </c>
      <c r="X68" s="16">
        <f t="shared" si="8"/>
        <v>0</v>
      </c>
      <c r="Y68" s="50">
        <f t="shared" si="9"/>
        <v>0</v>
      </c>
      <c r="AB68" s="16">
        <f t="shared" si="10"/>
        <v>0</v>
      </c>
      <c r="AC68" s="50">
        <f t="shared" si="11"/>
        <v>0</v>
      </c>
      <c r="AF68" s="16">
        <f t="shared" si="12"/>
        <v>53</v>
      </c>
      <c r="AG68" s="50">
        <f t="shared" si="13"/>
        <v>66.666666666666671</v>
      </c>
      <c r="AJ68" s="16">
        <f t="shared" si="14"/>
        <v>41</v>
      </c>
      <c r="AK68" s="50">
        <f t="shared" si="15"/>
        <v>27.210884353741495</v>
      </c>
      <c r="AN68" s="16">
        <f t="shared" si="16"/>
        <v>0</v>
      </c>
      <c r="AO68" s="50">
        <f t="shared" si="17"/>
        <v>0</v>
      </c>
      <c r="AR68" s="16">
        <f t="shared" si="18"/>
        <v>41</v>
      </c>
      <c r="AS68" s="50">
        <f t="shared" si="19"/>
        <v>55.555555555555557</v>
      </c>
    </row>
    <row r="69" spans="1:45">
      <c r="A69" s="2">
        <f t="shared" si="20"/>
        <v>45016</v>
      </c>
      <c r="B69" s="3">
        <f>ROWS(B$16:B69)</f>
        <v>54</v>
      </c>
      <c r="C69" t="s">
        <v>7</v>
      </c>
      <c r="D69">
        <f t="shared" si="22"/>
        <v>5</v>
      </c>
      <c r="E69" t="s">
        <v>17</v>
      </c>
      <c r="H69" s="16">
        <f t="shared" si="0"/>
        <v>0</v>
      </c>
      <c r="I69" s="50">
        <f t="shared" si="1"/>
        <v>0</v>
      </c>
      <c r="J69" s="1"/>
      <c r="K69" s="1"/>
      <c r="L69" s="16">
        <f t="shared" si="2"/>
        <v>0</v>
      </c>
      <c r="M69" s="50">
        <f t="shared" si="3"/>
        <v>0</v>
      </c>
      <c r="P69" s="16">
        <f t="shared" si="4"/>
        <v>0</v>
      </c>
      <c r="Q69" s="50">
        <f t="shared" si="5"/>
        <v>0</v>
      </c>
      <c r="T69" s="16">
        <f t="shared" si="6"/>
        <v>0</v>
      </c>
      <c r="U69" s="50">
        <f t="shared" si="7"/>
        <v>0</v>
      </c>
      <c r="X69" s="16">
        <f t="shared" si="8"/>
        <v>0</v>
      </c>
      <c r="Y69" s="50">
        <f t="shared" si="9"/>
        <v>0</v>
      </c>
      <c r="AB69" s="16">
        <f t="shared" si="10"/>
        <v>0</v>
      </c>
      <c r="AC69" s="50">
        <f t="shared" si="11"/>
        <v>0</v>
      </c>
      <c r="AF69" s="16">
        <f t="shared" si="12"/>
        <v>54</v>
      </c>
      <c r="AG69" s="50">
        <f t="shared" si="13"/>
        <v>66.666666666666671</v>
      </c>
      <c r="AJ69" s="16">
        <f t="shared" si="14"/>
        <v>42</v>
      </c>
      <c r="AK69" s="50">
        <f t="shared" si="15"/>
        <v>23.80952380952381</v>
      </c>
      <c r="AN69" s="16">
        <f t="shared" si="16"/>
        <v>0</v>
      </c>
      <c r="AO69" s="50">
        <f t="shared" si="17"/>
        <v>0</v>
      </c>
      <c r="AR69" s="16">
        <f t="shared" si="18"/>
        <v>42</v>
      </c>
      <c r="AS69" s="50">
        <f t="shared" si="19"/>
        <v>55.555555555555557</v>
      </c>
    </row>
    <row r="70" spans="1:45">
      <c r="A70" s="2">
        <f t="shared" si="20"/>
        <v>45046</v>
      </c>
      <c r="B70" s="3">
        <f>ROWS(B$16:B70)</f>
        <v>55</v>
      </c>
      <c r="C70" t="s">
        <v>8</v>
      </c>
      <c r="D70">
        <f t="shared" si="22"/>
        <v>5</v>
      </c>
      <c r="E70" t="s">
        <v>17</v>
      </c>
      <c r="H70" s="16">
        <f t="shared" si="0"/>
        <v>0</v>
      </c>
      <c r="I70" s="50">
        <f t="shared" si="1"/>
        <v>0</v>
      </c>
      <c r="J70" s="1"/>
      <c r="K70" s="1"/>
      <c r="L70" s="16">
        <f t="shared" si="2"/>
        <v>0</v>
      </c>
      <c r="M70" s="50">
        <f t="shared" si="3"/>
        <v>0</v>
      </c>
      <c r="P70" s="16">
        <f t="shared" si="4"/>
        <v>0</v>
      </c>
      <c r="Q70" s="50">
        <f t="shared" si="5"/>
        <v>0</v>
      </c>
      <c r="T70" s="16">
        <f t="shared" si="6"/>
        <v>0</v>
      </c>
      <c r="U70" s="50">
        <f t="shared" si="7"/>
        <v>0</v>
      </c>
      <c r="X70" s="16">
        <f t="shared" si="8"/>
        <v>0</v>
      </c>
      <c r="Y70" s="50">
        <f t="shared" si="9"/>
        <v>0</v>
      </c>
      <c r="AB70" s="16">
        <f t="shared" si="10"/>
        <v>0</v>
      </c>
      <c r="AC70" s="50">
        <f t="shared" si="11"/>
        <v>0</v>
      </c>
      <c r="AF70" s="16">
        <f t="shared" si="12"/>
        <v>55</v>
      </c>
      <c r="AG70" s="50">
        <f t="shared" si="13"/>
        <v>66.666666666666671</v>
      </c>
      <c r="AJ70" s="16">
        <f t="shared" si="14"/>
        <v>43</v>
      </c>
      <c r="AK70" s="50">
        <f t="shared" si="15"/>
        <v>20.408163265306122</v>
      </c>
      <c r="AN70" s="16">
        <f t="shared" si="16"/>
        <v>0</v>
      </c>
      <c r="AO70" s="50">
        <f t="shared" si="17"/>
        <v>0</v>
      </c>
      <c r="AR70" s="16">
        <f t="shared" si="18"/>
        <v>43</v>
      </c>
      <c r="AS70" s="50">
        <f t="shared" si="19"/>
        <v>55.555555555555557</v>
      </c>
    </row>
    <row r="71" spans="1:45">
      <c r="A71" s="2">
        <f t="shared" si="20"/>
        <v>45077</v>
      </c>
      <c r="B71" s="3">
        <f>ROWS(B$16:B71)</f>
        <v>56</v>
      </c>
      <c r="C71" t="s">
        <v>9</v>
      </c>
      <c r="D71">
        <f t="shared" si="22"/>
        <v>5</v>
      </c>
      <c r="E71" t="s">
        <v>17</v>
      </c>
      <c r="H71" s="16">
        <f t="shared" si="0"/>
        <v>0</v>
      </c>
      <c r="I71" s="50">
        <f t="shared" si="1"/>
        <v>0</v>
      </c>
      <c r="J71" s="1"/>
      <c r="K71" s="1"/>
      <c r="L71" s="16">
        <f t="shared" si="2"/>
        <v>0</v>
      </c>
      <c r="M71" s="50">
        <f t="shared" si="3"/>
        <v>0</v>
      </c>
      <c r="P71" s="16">
        <f t="shared" si="4"/>
        <v>0</v>
      </c>
      <c r="Q71" s="50">
        <f t="shared" si="5"/>
        <v>0</v>
      </c>
      <c r="T71" s="16">
        <f t="shared" si="6"/>
        <v>0</v>
      </c>
      <c r="U71" s="50">
        <f t="shared" si="7"/>
        <v>0</v>
      </c>
      <c r="X71" s="16">
        <f t="shared" si="8"/>
        <v>0</v>
      </c>
      <c r="Y71" s="50">
        <f t="shared" si="9"/>
        <v>0</v>
      </c>
      <c r="AB71" s="16">
        <f t="shared" si="10"/>
        <v>0</v>
      </c>
      <c r="AC71" s="50">
        <f t="shared" si="11"/>
        <v>0</v>
      </c>
      <c r="AF71" s="16">
        <f t="shared" si="12"/>
        <v>56</v>
      </c>
      <c r="AG71" s="50">
        <f t="shared" si="13"/>
        <v>66.666666666666671</v>
      </c>
      <c r="AJ71" s="16">
        <f t="shared" si="14"/>
        <v>44</v>
      </c>
      <c r="AK71" s="50">
        <f t="shared" si="15"/>
        <v>17.006802721088434</v>
      </c>
      <c r="AN71" s="16">
        <f t="shared" si="16"/>
        <v>0</v>
      </c>
      <c r="AO71" s="50">
        <f t="shared" si="17"/>
        <v>0</v>
      </c>
      <c r="AR71" s="16">
        <f t="shared" si="18"/>
        <v>44</v>
      </c>
      <c r="AS71" s="50">
        <f t="shared" si="19"/>
        <v>55.555555555555557</v>
      </c>
    </row>
    <row r="72" spans="1:45">
      <c r="A72" s="2">
        <f t="shared" si="20"/>
        <v>45107</v>
      </c>
      <c r="B72" s="3">
        <f>ROWS(B$16:B72)</f>
        <v>57</v>
      </c>
      <c r="C72" t="s">
        <v>10</v>
      </c>
      <c r="D72">
        <f t="shared" si="22"/>
        <v>5</v>
      </c>
      <c r="E72" t="s">
        <v>17</v>
      </c>
      <c r="H72" s="16">
        <f t="shared" si="0"/>
        <v>0</v>
      </c>
      <c r="I72" s="50">
        <f t="shared" si="1"/>
        <v>0</v>
      </c>
      <c r="J72" s="1"/>
      <c r="K72" s="1"/>
      <c r="L72" s="16">
        <f t="shared" si="2"/>
        <v>0</v>
      </c>
      <c r="M72" s="50">
        <f t="shared" si="3"/>
        <v>0</v>
      </c>
      <c r="P72" s="16">
        <f t="shared" si="4"/>
        <v>0</v>
      </c>
      <c r="Q72" s="50">
        <f t="shared" si="5"/>
        <v>0</v>
      </c>
      <c r="T72" s="16">
        <f t="shared" si="6"/>
        <v>0</v>
      </c>
      <c r="U72" s="50">
        <f t="shared" si="7"/>
        <v>0</v>
      </c>
      <c r="X72" s="16">
        <f t="shared" si="8"/>
        <v>0</v>
      </c>
      <c r="Y72" s="50">
        <f t="shared" si="9"/>
        <v>0</v>
      </c>
      <c r="AB72" s="16">
        <f t="shared" si="10"/>
        <v>0</v>
      </c>
      <c r="AC72" s="50">
        <f t="shared" si="11"/>
        <v>0</v>
      </c>
      <c r="AF72" s="16">
        <f t="shared" si="12"/>
        <v>57</v>
      </c>
      <c r="AG72" s="50">
        <f t="shared" si="13"/>
        <v>66.666666666666671</v>
      </c>
      <c r="AJ72" s="16">
        <f t="shared" si="14"/>
        <v>45</v>
      </c>
      <c r="AK72" s="50">
        <f t="shared" si="15"/>
        <v>13.605442176870747</v>
      </c>
      <c r="AN72" s="16">
        <f t="shared" si="16"/>
        <v>0</v>
      </c>
      <c r="AO72" s="50">
        <f t="shared" si="17"/>
        <v>0</v>
      </c>
      <c r="AR72" s="16">
        <f t="shared" si="18"/>
        <v>45</v>
      </c>
      <c r="AS72" s="50">
        <f t="shared" si="19"/>
        <v>55.555555555555557</v>
      </c>
    </row>
    <row r="73" spans="1:45">
      <c r="A73" s="2">
        <f t="shared" si="20"/>
        <v>45138</v>
      </c>
      <c r="B73" s="3">
        <f>ROWS(B$16:B73)</f>
        <v>58</v>
      </c>
      <c r="C73" t="s">
        <v>11</v>
      </c>
      <c r="D73">
        <f t="shared" si="22"/>
        <v>5</v>
      </c>
      <c r="E73" t="s">
        <v>17</v>
      </c>
      <c r="H73" s="16">
        <f t="shared" si="0"/>
        <v>0</v>
      </c>
      <c r="I73" s="50">
        <f t="shared" si="1"/>
        <v>0</v>
      </c>
      <c r="J73" s="1"/>
      <c r="K73" s="1"/>
      <c r="L73" s="16">
        <f t="shared" si="2"/>
        <v>0</v>
      </c>
      <c r="M73" s="50">
        <f t="shared" si="3"/>
        <v>0</v>
      </c>
      <c r="P73" s="16">
        <f t="shared" si="4"/>
        <v>0</v>
      </c>
      <c r="Q73" s="50">
        <f t="shared" si="5"/>
        <v>0</v>
      </c>
      <c r="T73" s="16">
        <f t="shared" si="6"/>
        <v>0</v>
      </c>
      <c r="U73" s="50">
        <f t="shared" si="7"/>
        <v>0</v>
      </c>
      <c r="X73" s="16">
        <f t="shared" si="8"/>
        <v>0</v>
      </c>
      <c r="Y73" s="50">
        <f t="shared" si="9"/>
        <v>0</v>
      </c>
      <c r="AB73" s="16">
        <f t="shared" si="10"/>
        <v>0</v>
      </c>
      <c r="AC73" s="50">
        <f t="shared" si="11"/>
        <v>0</v>
      </c>
      <c r="AF73" s="16">
        <f t="shared" si="12"/>
        <v>58</v>
      </c>
      <c r="AG73" s="50">
        <f t="shared" si="13"/>
        <v>66.666666666666671</v>
      </c>
      <c r="AJ73" s="16">
        <f t="shared" si="14"/>
        <v>46</v>
      </c>
      <c r="AK73" s="50">
        <f t="shared" si="15"/>
        <v>10.204081632653061</v>
      </c>
      <c r="AN73" s="16">
        <f t="shared" si="16"/>
        <v>0</v>
      </c>
      <c r="AO73" s="50">
        <f t="shared" si="17"/>
        <v>0</v>
      </c>
      <c r="AR73" s="16">
        <f t="shared" si="18"/>
        <v>46</v>
      </c>
      <c r="AS73" s="50">
        <f t="shared" si="19"/>
        <v>55.555555555555557</v>
      </c>
    </row>
    <row r="74" spans="1:45">
      <c r="A74" s="2">
        <f t="shared" si="20"/>
        <v>45169</v>
      </c>
      <c r="B74" s="3">
        <f>ROWS(B$16:B74)</f>
        <v>59</v>
      </c>
      <c r="C74" t="s">
        <v>12</v>
      </c>
      <c r="D74">
        <f t="shared" si="22"/>
        <v>5</v>
      </c>
      <c r="E74" t="s">
        <v>17</v>
      </c>
      <c r="H74" s="16">
        <f t="shared" si="0"/>
        <v>0</v>
      </c>
      <c r="I74" s="50">
        <f t="shared" si="1"/>
        <v>0</v>
      </c>
      <c r="J74" s="1"/>
      <c r="K74" s="1"/>
      <c r="L74" s="16">
        <f t="shared" si="2"/>
        <v>0</v>
      </c>
      <c r="M74" s="50">
        <f t="shared" si="3"/>
        <v>0</v>
      </c>
      <c r="P74" s="16">
        <f t="shared" si="4"/>
        <v>0</v>
      </c>
      <c r="Q74" s="50">
        <f t="shared" si="5"/>
        <v>0</v>
      </c>
      <c r="T74" s="16">
        <f t="shared" si="6"/>
        <v>0</v>
      </c>
      <c r="U74" s="50">
        <f t="shared" si="7"/>
        <v>0</v>
      </c>
      <c r="X74" s="16">
        <f t="shared" si="8"/>
        <v>0</v>
      </c>
      <c r="Y74" s="50">
        <f t="shared" si="9"/>
        <v>0</v>
      </c>
      <c r="AB74" s="16">
        <f t="shared" si="10"/>
        <v>0</v>
      </c>
      <c r="AC74" s="50">
        <f t="shared" si="11"/>
        <v>0</v>
      </c>
      <c r="AF74" s="16">
        <f t="shared" si="12"/>
        <v>59</v>
      </c>
      <c r="AG74" s="50">
        <f t="shared" si="13"/>
        <v>66.666666666666671</v>
      </c>
      <c r="AJ74" s="16">
        <f t="shared" si="14"/>
        <v>47</v>
      </c>
      <c r="AK74" s="50">
        <f t="shared" si="15"/>
        <v>6.8027210884353737</v>
      </c>
      <c r="AN74" s="16">
        <f t="shared" si="16"/>
        <v>0</v>
      </c>
      <c r="AO74" s="50">
        <f t="shared" si="17"/>
        <v>0</v>
      </c>
      <c r="AR74" s="16">
        <f t="shared" si="18"/>
        <v>47</v>
      </c>
      <c r="AS74" s="50">
        <f t="shared" si="19"/>
        <v>55.555555555555557</v>
      </c>
    </row>
    <row r="75" spans="1:45">
      <c r="A75" s="2">
        <f t="shared" si="20"/>
        <v>45199</v>
      </c>
      <c r="B75" s="3">
        <f>ROWS(B$16:B75)</f>
        <v>60</v>
      </c>
      <c r="C75" t="s">
        <v>13</v>
      </c>
      <c r="D75">
        <f t="shared" si="22"/>
        <v>5</v>
      </c>
      <c r="E75" t="s">
        <v>17</v>
      </c>
      <c r="H75" s="16">
        <f t="shared" si="0"/>
        <v>0</v>
      </c>
      <c r="I75" s="50">
        <f t="shared" si="1"/>
        <v>0</v>
      </c>
      <c r="J75" s="1"/>
      <c r="K75" s="1"/>
      <c r="L75" s="16">
        <f t="shared" si="2"/>
        <v>0</v>
      </c>
      <c r="M75" s="50">
        <f t="shared" si="3"/>
        <v>0</v>
      </c>
      <c r="P75" s="16">
        <f t="shared" si="4"/>
        <v>0</v>
      </c>
      <c r="Q75" s="50">
        <f t="shared" si="5"/>
        <v>0</v>
      </c>
      <c r="T75" s="16">
        <f t="shared" si="6"/>
        <v>0</v>
      </c>
      <c r="U75" s="50">
        <f t="shared" si="7"/>
        <v>0</v>
      </c>
      <c r="X75" s="16">
        <f t="shared" si="8"/>
        <v>0</v>
      </c>
      <c r="Y75" s="50">
        <f t="shared" si="9"/>
        <v>0</v>
      </c>
      <c r="AB75" s="16">
        <f t="shared" si="10"/>
        <v>0</v>
      </c>
      <c r="AC75" s="50">
        <f t="shared" si="11"/>
        <v>0</v>
      </c>
      <c r="AF75" s="16">
        <f t="shared" si="12"/>
        <v>60</v>
      </c>
      <c r="AG75" s="50">
        <f t="shared" si="13"/>
        <v>66.666666666666671</v>
      </c>
      <c r="AJ75" s="16">
        <f t="shared" si="14"/>
        <v>48</v>
      </c>
      <c r="AK75" s="50">
        <f t="shared" si="15"/>
        <v>3.4013605442176869</v>
      </c>
      <c r="AN75" s="16">
        <f t="shared" si="16"/>
        <v>0</v>
      </c>
      <c r="AO75" s="50">
        <f t="shared" si="17"/>
        <v>0</v>
      </c>
      <c r="AR75" s="16">
        <f t="shared" si="18"/>
        <v>48</v>
      </c>
      <c r="AS75" s="50">
        <f t="shared" si="19"/>
        <v>55.555555555555557</v>
      </c>
    </row>
    <row r="76" spans="1:45">
      <c r="A76" s="2">
        <f t="shared" si="20"/>
        <v>45230</v>
      </c>
      <c r="B76" s="3">
        <f>ROWS(B$16:B76)</f>
        <v>61</v>
      </c>
      <c r="C76" t="s">
        <v>1</v>
      </c>
      <c r="D76">
        <f t="shared" si="22"/>
        <v>6</v>
      </c>
      <c r="E76" t="s">
        <v>18</v>
      </c>
      <c r="H76" s="16">
        <f t="shared" si="0"/>
        <v>0</v>
      </c>
      <c r="I76" s="50">
        <f t="shared" si="1"/>
        <v>0</v>
      </c>
      <c r="J76" s="1"/>
      <c r="K76" s="1"/>
      <c r="L76" s="16">
        <f t="shared" si="2"/>
        <v>0</v>
      </c>
      <c r="M76" s="50">
        <f t="shared" si="3"/>
        <v>0</v>
      </c>
      <c r="P76" s="16">
        <f t="shared" si="4"/>
        <v>0</v>
      </c>
      <c r="Q76" s="50">
        <f t="shared" si="5"/>
        <v>0</v>
      </c>
      <c r="T76" s="16">
        <f t="shared" si="6"/>
        <v>0</v>
      </c>
      <c r="U76" s="50">
        <f t="shared" si="7"/>
        <v>0</v>
      </c>
      <c r="X76" s="16">
        <f t="shared" si="8"/>
        <v>0</v>
      </c>
      <c r="Y76" s="50">
        <f t="shared" si="9"/>
        <v>0</v>
      </c>
      <c r="AB76" s="16">
        <f t="shared" si="10"/>
        <v>0</v>
      </c>
      <c r="AC76" s="50">
        <f t="shared" si="11"/>
        <v>0</v>
      </c>
      <c r="AF76" s="16">
        <f t="shared" si="12"/>
        <v>0</v>
      </c>
      <c r="AG76" s="50">
        <f t="shared" si="13"/>
        <v>0</v>
      </c>
      <c r="AJ76" s="16">
        <f t="shared" si="14"/>
        <v>0</v>
      </c>
      <c r="AK76" s="50">
        <f t="shared" si="15"/>
        <v>0</v>
      </c>
      <c r="AN76" s="16">
        <f t="shared" si="16"/>
        <v>0</v>
      </c>
      <c r="AO76" s="50">
        <f t="shared" si="17"/>
        <v>0</v>
      </c>
      <c r="AR76" s="16">
        <f t="shared" si="18"/>
        <v>49</v>
      </c>
      <c r="AS76" s="50">
        <f t="shared" si="19"/>
        <v>55.555555555555557</v>
      </c>
    </row>
    <row r="77" spans="1:45">
      <c r="A77" s="2">
        <f t="shared" si="20"/>
        <v>45260</v>
      </c>
      <c r="B77" s="3">
        <f>ROWS(B$16:B77)</f>
        <v>62</v>
      </c>
      <c r="C77" t="s">
        <v>3</v>
      </c>
      <c r="D77">
        <f t="shared" si="22"/>
        <v>6</v>
      </c>
      <c r="E77" t="s">
        <v>18</v>
      </c>
      <c r="H77" s="16">
        <f t="shared" si="0"/>
        <v>0</v>
      </c>
      <c r="I77" s="50">
        <f t="shared" si="1"/>
        <v>0</v>
      </c>
      <c r="J77" s="1"/>
      <c r="K77" s="1"/>
      <c r="L77" s="16">
        <f t="shared" si="2"/>
        <v>0</v>
      </c>
      <c r="M77" s="50">
        <f t="shared" si="3"/>
        <v>0</v>
      </c>
      <c r="P77" s="16">
        <f t="shared" si="4"/>
        <v>0</v>
      </c>
      <c r="Q77" s="50">
        <f t="shared" si="5"/>
        <v>0</v>
      </c>
      <c r="T77" s="16">
        <f t="shared" si="6"/>
        <v>0</v>
      </c>
      <c r="U77" s="50">
        <f t="shared" si="7"/>
        <v>0</v>
      </c>
      <c r="X77" s="16">
        <f t="shared" si="8"/>
        <v>0</v>
      </c>
      <c r="Y77" s="50">
        <f t="shared" si="9"/>
        <v>0</v>
      </c>
      <c r="AB77" s="16">
        <f t="shared" si="10"/>
        <v>0</v>
      </c>
      <c r="AC77" s="50">
        <f t="shared" si="11"/>
        <v>0</v>
      </c>
      <c r="AF77" s="16">
        <f t="shared" si="12"/>
        <v>0</v>
      </c>
      <c r="AG77" s="50">
        <f t="shared" si="13"/>
        <v>0</v>
      </c>
      <c r="AJ77" s="16">
        <f t="shared" si="14"/>
        <v>0</v>
      </c>
      <c r="AK77" s="50">
        <f t="shared" si="15"/>
        <v>0</v>
      </c>
      <c r="AN77" s="16">
        <f t="shared" si="16"/>
        <v>0</v>
      </c>
      <c r="AO77" s="50">
        <f t="shared" si="17"/>
        <v>0</v>
      </c>
      <c r="AR77" s="16">
        <f t="shared" si="18"/>
        <v>50</v>
      </c>
      <c r="AS77" s="50">
        <f t="shared" si="19"/>
        <v>55.555555555555557</v>
      </c>
    </row>
    <row r="78" spans="1:45">
      <c r="A78" s="2">
        <f t="shared" si="20"/>
        <v>45291</v>
      </c>
      <c r="B78" s="3">
        <f>ROWS(B$16:B78)</f>
        <v>63</v>
      </c>
      <c r="C78" t="s">
        <v>4</v>
      </c>
      <c r="D78">
        <f t="shared" si="22"/>
        <v>6</v>
      </c>
      <c r="E78" t="s">
        <v>18</v>
      </c>
      <c r="H78" s="16">
        <f t="shared" si="0"/>
        <v>0</v>
      </c>
      <c r="I78" s="50">
        <f t="shared" si="1"/>
        <v>0</v>
      </c>
      <c r="J78" s="1"/>
      <c r="K78" s="1"/>
      <c r="L78" s="16">
        <f t="shared" si="2"/>
        <v>0</v>
      </c>
      <c r="M78" s="50">
        <f t="shared" si="3"/>
        <v>0</v>
      </c>
      <c r="P78" s="16">
        <f t="shared" si="4"/>
        <v>0</v>
      </c>
      <c r="Q78" s="50">
        <f t="shared" si="5"/>
        <v>0</v>
      </c>
      <c r="T78" s="16">
        <f t="shared" si="6"/>
        <v>0</v>
      </c>
      <c r="U78" s="50">
        <f t="shared" si="7"/>
        <v>0</v>
      </c>
      <c r="X78" s="16">
        <f t="shared" si="8"/>
        <v>0</v>
      </c>
      <c r="Y78" s="50">
        <f t="shared" si="9"/>
        <v>0</v>
      </c>
      <c r="AB78" s="16">
        <f t="shared" si="10"/>
        <v>0</v>
      </c>
      <c r="AC78" s="50">
        <f t="shared" si="11"/>
        <v>0</v>
      </c>
      <c r="AF78" s="16">
        <f t="shared" si="12"/>
        <v>0</v>
      </c>
      <c r="AG78" s="50">
        <f t="shared" si="13"/>
        <v>0</v>
      </c>
      <c r="AJ78" s="16">
        <f t="shared" si="14"/>
        <v>0</v>
      </c>
      <c r="AK78" s="50">
        <f t="shared" si="15"/>
        <v>0</v>
      </c>
      <c r="AN78" s="16">
        <f t="shared" si="16"/>
        <v>0</v>
      </c>
      <c r="AO78" s="50">
        <f t="shared" si="17"/>
        <v>0</v>
      </c>
      <c r="AR78" s="16">
        <f t="shared" si="18"/>
        <v>51</v>
      </c>
      <c r="AS78" s="50">
        <f t="shared" si="19"/>
        <v>55.555555555555557</v>
      </c>
    </row>
    <row r="79" spans="1:45">
      <c r="A79" s="2">
        <f t="shared" si="20"/>
        <v>45322</v>
      </c>
      <c r="B79" s="3">
        <f>ROWS(B$16:B79)</f>
        <v>64</v>
      </c>
      <c r="C79" t="s">
        <v>5</v>
      </c>
      <c r="D79">
        <f t="shared" si="22"/>
        <v>6</v>
      </c>
      <c r="E79" t="s">
        <v>18</v>
      </c>
      <c r="H79" s="16">
        <f t="shared" si="0"/>
        <v>0</v>
      </c>
      <c r="I79" s="50">
        <f t="shared" si="1"/>
        <v>0</v>
      </c>
      <c r="J79" s="1"/>
      <c r="K79" s="1"/>
      <c r="L79" s="16">
        <f t="shared" si="2"/>
        <v>0</v>
      </c>
      <c r="M79" s="50">
        <f t="shared" si="3"/>
        <v>0</v>
      </c>
      <c r="P79" s="16">
        <f t="shared" si="4"/>
        <v>0</v>
      </c>
      <c r="Q79" s="50">
        <f t="shared" si="5"/>
        <v>0</v>
      </c>
      <c r="T79" s="16">
        <f t="shared" si="6"/>
        <v>0</v>
      </c>
      <c r="U79" s="50">
        <f t="shared" si="7"/>
        <v>0</v>
      </c>
      <c r="X79" s="16">
        <f t="shared" si="8"/>
        <v>0</v>
      </c>
      <c r="Y79" s="50">
        <f t="shared" si="9"/>
        <v>0</v>
      </c>
      <c r="AB79" s="16">
        <f t="shared" si="10"/>
        <v>0</v>
      </c>
      <c r="AC79" s="50">
        <f t="shared" si="11"/>
        <v>0</v>
      </c>
      <c r="AF79" s="16">
        <f t="shared" si="12"/>
        <v>0</v>
      </c>
      <c r="AG79" s="50">
        <f t="shared" si="13"/>
        <v>0</v>
      </c>
      <c r="AJ79" s="16">
        <f t="shared" si="14"/>
        <v>0</v>
      </c>
      <c r="AK79" s="50">
        <f t="shared" si="15"/>
        <v>0</v>
      </c>
      <c r="AN79" s="16">
        <f t="shared" si="16"/>
        <v>0</v>
      </c>
      <c r="AO79" s="50">
        <f t="shared" si="17"/>
        <v>0</v>
      </c>
      <c r="AR79" s="16">
        <f t="shared" si="18"/>
        <v>52</v>
      </c>
      <c r="AS79" s="50">
        <f t="shared" si="19"/>
        <v>55.555555555555557</v>
      </c>
    </row>
    <row r="80" spans="1:45">
      <c r="A80" s="2">
        <f t="shared" si="20"/>
        <v>45351</v>
      </c>
      <c r="B80" s="3">
        <f>ROWS(B$16:B80)</f>
        <v>65</v>
      </c>
      <c r="C80" t="s">
        <v>6</v>
      </c>
      <c r="D80">
        <f t="shared" si="22"/>
        <v>6</v>
      </c>
      <c r="E80" t="s">
        <v>18</v>
      </c>
      <c r="H80" s="16">
        <f t="shared" si="0"/>
        <v>0</v>
      </c>
      <c r="I80" s="50">
        <f t="shared" si="1"/>
        <v>0</v>
      </c>
      <c r="J80" s="1"/>
      <c r="K80" s="1"/>
      <c r="L80" s="16">
        <f t="shared" si="2"/>
        <v>0</v>
      </c>
      <c r="M80" s="50">
        <f t="shared" si="3"/>
        <v>0</v>
      </c>
      <c r="P80" s="16">
        <f t="shared" si="4"/>
        <v>0</v>
      </c>
      <c r="Q80" s="50">
        <f t="shared" si="5"/>
        <v>0</v>
      </c>
      <c r="T80" s="16">
        <f t="shared" si="6"/>
        <v>0</v>
      </c>
      <c r="U80" s="50">
        <f t="shared" si="7"/>
        <v>0</v>
      </c>
      <c r="X80" s="16">
        <f t="shared" si="8"/>
        <v>0</v>
      </c>
      <c r="Y80" s="50">
        <f t="shared" si="9"/>
        <v>0</v>
      </c>
      <c r="AB80" s="16">
        <f t="shared" si="10"/>
        <v>0</v>
      </c>
      <c r="AC80" s="50">
        <f t="shared" si="11"/>
        <v>0</v>
      </c>
      <c r="AF80" s="16">
        <f t="shared" si="12"/>
        <v>0</v>
      </c>
      <c r="AG80" s="50">
        <f t="shared" si="13"/>
        <v>0</v>
      </c>
      <c r="AJ80" s="16">
        <f t="shared" si="14"/>
        <v>0</v>
      </c>
      <c r="AK80" s="50">
        <f t="shared" si="15"/>
        <v>0</v>
      </c>
      <c r="AN80" s="16">
        <f t="shared" si="16"/>
        <v>0</v>
      </c>
      <c r="AO80" s="50">
        <f t="shared" si="17"/>
        <v>0</v>
      </c>
      <c r="AR80" s="16">
        <f t="shared" si="18"/>
        <v>53</v>
      </c>
      <c r="AS80" s="50">
        <f t="shared" si="19"/>
        <v>55.555555555555557</v>
      </c>
    </row>
    <row r="81" spans="1:45">
      <c r="A81" s="2">
        <f t="shared" si="20"/>
        <v>45382</v>
      </c>
      <c r="B81" s="3">
        <f>ROWS(B$16:B81)</f>
        <v>66</v>
      </c>
      <c r="C81" t="s">
        <v>7</v>
      </c>
      <c r="D81">
        <f t="shared" si="22"/>
        <v>6</v>
      </c>
      <c r="E81" t="s">
        <v>18</v>
      </c>
      <c r="H81" s="16">
        <f t="shared" ref="H81:H87" si="23">IF($B81-H$8+1&lt;=I$12,$B81-H$8+1,0)</f>
        <v>0</v>
      </c>
      <c r="I81" s="50">
        <f t="shared" ref="I81:I87" si="24">IF(H81&gt;=1,IF(I$14="SL",SLN(I$10,I$11,I$12),IF(I$14="SOYD",SYD(I$10,I$11,I$12,H81),IF(I$14="DV",DDB(I$10,I$11,I$12,H81,200%),0))),0)</f>
        <v>0</v>
      </c>
      <c r="J81" s="1"/>
      <c r="K81" s="1"/>
      <c r="L81" s="16">
        <f t="shared" ref="L81:L87" si="25">IF($B81-L$8+1&lt;=M$12,$B81-L$8+1,0)</f>
        <v>0</v>
      </c>
      <c r="M81" s="50">
        <f t="shared" ref="M81:M87" si="26">IF(L81&gt;=1,IF(M$14="SL",SLN(M$10,M$11,M$12),IF(M$14="SOYD",SYD(M$10,M$11,M$12,L81),IF(M$14="DV",DDB(M$10,M$11,M$12,L81,200%),0))),0)</f>
        <v>0</v>
      </c>
      <c r="P81" s="16">
        <f t="shared" ref="P81:P87" si="27">IF($B81-P$8+1&lt;=Q$12,$B81-P$8+1,0)</f>
        <v>0</v>
      </c>
      <c r="Q81" s="50">
        <f t="shared" ref="Q81:Q87" si="28">IF(P81&gt;=1,IF(Q$14="SL",SLN(Q$10,Q$11,Q$12),IF(Q$14="SOYD",SYD(Q$10,Q$11,Q$12,P81),IF(Q$14="DV",DDB(Q$10,Q$11,Q$12,P81,200%),0))),0)</f>
        <v>0</v>
      </c>
      <c r="T81" s="16">
        <f t="shared" ref="T81:T87" si="29">IF($B81-T$8+1&lt;=U$12,$B81-T$8+1,0)</f>
        <v>0</v>
      </c>
      <c r="U81" s="50">
        <f t="shared" ref="U81:U87" si="30">IF(T81&gt;=1,IF(U$14="SL",SLN(U$10,U$11,U$12),IF(U$14="SOYD",SYD(U$10,U$11,U$12,T81),IF(U$14="DV",DDB(U$10,U$11,U$12,T81,200%),0))),0)</f>
        <v>0</v>
      </c>
      <c r="X81" s="16">
        <f t="shared" ref="X81:X87" si="31">IF($B81-X$8+1&lt;=Y$12,$B81-X$8+1,0)</f>
        <v>0</v>
      </c>
      <c r="Y81" s="50">
        <f t="shared" ref="Y81:Y87" si="32">IF(X81&gt;=1,IF(Y$14="SL",SLN(Y$10,Y$11,Y$12),IF(Y$14="SOYD",SYD(Y$10,Y$11,Y$12,X81),IF(Y$14="DV",DDB(Y$10,Y$11,Y$12,X81,200%),0))),0)</f>
        <v>0</v>
      </c>
      <c r="AB81" s="16">
        <f t="shared" ref="AB81:AB87" si="33">IF($B81-AB$8+1&lt;=AC$12,$B81-AB$8+1,0)</f>
        <v>0</v>
      </c>
      <c r="AC81" s="50">
        <f t="shared" ref="AC81:AC87" si="34">IF(AB81&gt;=1,IF(AC$14="SL",SLN(AC$10,AC$11,AC$12),IF(AC$14="SOYD",SYD(AC$10,AC$11,AC$12,AB81),IF(AC$14="DV",DDB(AC$10,AC$11,AC$12,AB81,200%),0))),0)</f>
        <v>0</v>
      </c>
      <c r="AF81" s="16">
        <f t="shared" ref="AF81:AF87" si="35">IF($B81-AF$8+1&lt;=AG$12,$B81-AF$8+1,0)</f>
        <v>0</v>
      </c>
      <c r="AG81" s="50">
        <f t="shared" ref="AG81:AG87" si="36">IF(AF81&gt;=1,IF(AG$14="SL",SLN(AG$10,AG$11,AG$12),IF(AG$14="SOYD",SYD(AG$10,AG$11,AG$12,AF81),IF(AG$14="DV",DDB(AG$10,AG$11,AG$12,AF81,200%),0))),0)</f>
        <v>0</v>
      </c>
      <c r="AJ81" s="16">
        <f t="shared" ref="AJ81:AJ87" si="37">IF($B81-AJ$8+1&lt;=AK$12,$B81-AJ$8+1,0)</f>
        <v>0</v>
      </c>
      <c r="AK81" s="50">
        <f t="shared" ref="AK81:AK87" si="38">IF(AJ81&gt;=1,IF(AK$14="SL",SLN(AK$10,AK$11,AK$12),IF(AK$14="SOYD",SYD(AK$10,AK$11,AK$12,AJ81),IF(AK$14="DV",DDB(AK$10,AK$11,AK$12,AJ81,200%),0))),0)</f>
        <v>0</v>
      </c>
      <c r="AN81" s="16">
        <f t="shared" ref="AN81:AN87" si="39">IF($B81-AN$8+1&lt;=AO$12,$B81-AN$8+1,0)</f>
        <v>0</v>
      </c>
      <c r="AO81" s="50">
        <f t="shared" ref="AO81:AO87" si="40">IF(AN81&gt;=1,IF(AO$14="SL",SLN(AO$10,AO$11,AO$12),IF(AO$14="SOYD",SYD(AO$10,AO$11,AO$12,AN81),IF(AO$14="DV",DDB(AO$10,AO$11,AO$12,AN81,200%),0))),0)</f>
        <v>0</v>
      </c>
      <c r="AR81" s="16">
        <f t="shared" ref="AR81:AR87" si="41">IF($B81-AR$8+1&lt;=AS$12,$B81-AR$8+1,0)</f>
        <v>54</v>
      </c>
      <c r="AS81" s="50">
        <f t="shared" ref="AS81:AS87" si="42">IF(AR81&gt;=1,IF(AS$14="SL",SLN(AS$10,AS$11,AS$12),IF(AS$14="SOYD",SYD(AS$10,AS$11,AS$12,AR81),IF(AS$14="DV",DDB(AS$10,AS$11,AS$12,AR81,200%),0))),0)</f>
        <v>55.555555555555557</v>
      </c>
    </row>
    <row r="82" spans="1:45">
      <c r="A82" s="2">
        <f t="shared" ref="A82:A114" si="43">EOMONTH(A81,1)</f>
        <v>45412</v>
      </c>
      <c r="B82" s="3">
        <f>ROWS(B$16:B82)</f>
        <v>67</v>
      </c>
      <c r="C82" t="s">
        <v>8</v>
      </c>
      <c r="D82">
        <f t="shared" si="22"/>
        <v>6</v>
      </c>
      <c r="E82" t="s">
        <v>18</v>
      </c>
      <c r="H82" s="16">
        <f t="shared" si="23"/>
        <v>0</v>
      </c>
      <c r="I82" s="50">
        <f t="shared" si="24"/>
        <v>0</v>
      </c>
      <c r="J82" s="1"/>
      <c r="K82" s="1"/>
      <c r="L82" s="16">
        <f t="shared" si="25"/>
        <v>0</v>
      </c>
      <c r="M82" s="50">
        <f t="shared" si="26"/>
        <v>0</v>
      </c>
      <c r="P82" s="16">
        <f t="shared" si="27"/>
        <v>0</v>
      </c>
      <c r="Q82" s="50">
        <f t="shared" si="28"/>
        <v>0</v>
      </c>
      <c r="T82" s="16">
        <f t="shared" si="29"/>
        <v>0</v>
      </c>
      <c r="U82" s="50">
        <f t="shared" si="30"/>
        <v>0</v>
      </c>
      <c r="X82" s="16">
        <f t="shared" si="31"/>
        <v>0</v>
      </c>
      <c r="Y82" s="50">
        <f t="shared" si="32"/>
        <v>0</v>
      </c>
      <c r="AB82" s="16">
        <f t="shared" si="33"/>
        <v>0</v>
      </c>
      <c r="AC82" s="50">
        <f t="shared" si="34"/>
        <v>0</v>
      </c>
      <c r="AF82" s="16">
        <f t="shared" si="35"/>
        <v>0</v>
      </c>
      <c r="AG82" s="50">
        <f t="shared" si="36"/>
        <v>0</v>
      </c>
      <c r="AJ82" s="16">
        <f t="shared" si="37"/>
        <v>0</v>
      </c>
      <c r="AK82" s="50">
        <f t="shared" si="38"/>
        <v>0</v>
      </c>
      <c r="AN82" s="16">
        <f t="shared" si="39"/>
        <v>0</v>
      </c>
      <c r="AO82" s="50">
        <f t="shared" si="40"/>
        <v>0</v>
      </c>
      <c r="AR82" s="16">
        <f t="shared" si="41"/>
        <v>55</v>
      </c>
      <c r="AS82" s="50">
        <f t="shared" si="42"/>
        <v>55.555555555555557</v>
      </c>
    </row>
    <row r="83" spans="1:45">
      <c r="A83" s="2">
        <f t="shared" si="43"/>
        <v>45443</v>
      </c>
      <c r="B83" s="3">
        <f>ROWS(B$16:B83)</f>
        <v>68</v>
      </c>
      <c r="C83" t="s">
        <v>9</v>
      </c>
      <c r="D83">
        <f t="shared" si="22"/>
        <v>6</v>
      </c>
      <c r="E83" t="s">
        <v>18</v>
      </c>
      <c r="H83" s="16">
        <f t="shared" si="23"/>
        <v>0</v>
      </c>
      <c r="I83" s="50">
        <f t="shared" si="24"/>
        <v>0</v>
      </c>
      <c r="J83" s="1"/>
      <c r="K83" s="1"/>
      <c r="L83" s="16">
        <f t="shared" si="25"/>
        <v>0</v>
      </c>
      <c r="M83" s="50">
        <f t="shared" si="26"/>
        <v>0</v>
      </c>
      <c r="P83" s="16">
        <f t="shared" si="27"/>
        <v>0</v>
      </c>
      <c r="Q83" s="50">
        <f t="shared" si="28"/>
        <v>0</v>
      </c>
      <c r="T83" s="16">
        <f t="shared" si="29"/>
        <v>0</v>
      </c>
      <c r="U83" s="50">
        <f t="shared" si="30"/>
        <v>0</v>
      </c>
      <c r="X83" s="16">
        <f t="shared" si="31"/>
        <v>0</v>
      </c>
      <c r="Y83" s="50">
        <f t="shared" si="32"/>
        <v>0</v>
      </c>
      <c r="AB83" s="16">
        <f t="shared" si="33"/>
        <v>0</v>
      </c>
      <c r="AC83" s="50">
        <f t="shared" si="34"/>
        <v>0</v>
      </c>
      <c r="AF83" s="16">
        <f t="shared" si="35"/>
        <v>0</v>
      </c>
      <c r="AG83" s="50">
        <f t="shared" si="36"/>
        <v>0</v>
      </c>
      <c r="AJ83" s="16">
        <f t="shared" si="37"/>
        <v>0</v>
      </c>
      <c r="AK83" s="50">
        <f t="shared" si="38"/>
        <v>0</v>
      </c>
      <c r="AN83" s="16">
        <f t="shared" si="39"/>
        <v>0</v>
      </c>
      <c r="AO83" s="50">
        <f t="shared" si="40"/>
        <v>0</v>
      </c>
      <c r="AR83" s="16">
        <f t="shared" si="41"/>
        <v>56</v>
      </c>
      <c r="AS83" s="50">
        <f t="shared" si="42"/>
        <v>55.555555555555557</v>
      </c>
    </row>
    <row r="84" spans="1:45">
      <c r="A84" s="2">
        <f t="shared" si="43"/>
        <v>45473</v>
      </c>
      <c r="B84" s="3">
        <f>ROWS(B$16:B84)</f>
        <v>69</v>
      </c>
      <c r="C84" t="s">
        <v>10</v>
      </c>
      <c r="D84">
        <f t="shared" si="22"/>
        <v>6</v>
      </c>
      <c r="E84" t="s">
        <v>18</v>
      </c>
      <c r="H84" s="16">
        <f t="shared" si="23"/>
        <v>0</v>
      </c>
      <c r="I84" s="50">
        <f t="shared" si="24"/>
        <v>0</v>
      </c>
      <c r="J84" s="1"/>
      <c r="K84" s="1"/>
      <c r="L84" s="16">
        <f t="shared" si="25"/>
        <v>0</v>
      </c>
      <c r="M84" s="50">
        <f t="shared" si="26"/>
        <v>0</v>
      </c>
      <c r="P84" s="16">
        <f t="shared" si="27"/>
        <v>0</v>
      </c>
      <c r="Q84" s="50">
        <f t="shared" si="28"/>
        <v>0</v>
      </c>
      <c r="T84" s="16">
        <f t="shared" si="29"/>
        <v>0</v>
      </c>
      <c r="U84" s="50">
        <f t="shared" si="30"/>
        <v>0</v>
      </c>
      <c r="X84" s="16">
        <f t="shared" si="31"/>
        <v>0</v>
      </c>
      <c r="Y84" s="50">
        <f t="shared" si="32"/>
        <v>0</v>
      </c>
      <c r="AB84" s="16">
        <f t="shared" si="33"/>
        <v>0</v>
      </c>
      <c r="AC84" s="50">
        <f t="shared" si="34"/>
        <v>0</v>
      </c>
      <c r="AF84" s="16">
        <f t="shared" si="35"/>
        <v>0</v>
      </c>
      <c r="AG84" s="50">
        <f t="shared" si="36"/>
        <v>0</v>
      </c>
      <c r="AJ84" s="16">
        <f t="shared" si="37"/>
        <v>0</v>
      </c>
      <c r="AK84" s="50">
        <f t="shared" si="38"/>
        <v>0</v>
      </c>
      <c r="AN84" s="16">
        <f t="shared" si="39"/>
        <v>0</v>
      </c>
      <c r="AO84" s="50">
        <f t="shared" si="40"/>
        <v>0</v>
      </c>
      <c r="AR84" s="16">
        <f t="shared" si="41"/>
        <v>57</v>
      </c>
      <c r="AS84" s="50">
        <f t="shared" si="42"/>
        <v>55.555555555555557</v>
      </c>
    </row>
    <row r="85" spans="1:45">
      <c r="A85" s="2">
        <f t="shared" si="43"/>
        <v>45504</v>
      </c>
      <c r="B85" s="3">
        <f>ROWS(B$16:B85)</f>
        <v>70</v>
      </c>
      <c r="C85" t="s">
        <v>11</v>
      </c>
      <c r="D85">
        <f t="shared" si="22"/>
        <v>6</v>
      </c>
      <c r="E85" t="s">
        <v>18</v>
      </c>
      <c r="H85" s="16">
        <f t="shared" si="23"/>
        <v>0</v>
      </c>
      <c r="I85" s="50">
        <f t="shared" si="24"/>
        <v>0</v>
      </c>
      <c r="J85" s="1"/>
      <c r="K85" s="1"/>
      <c r="L85" s="16">
        <f t="shared" si="25"/>
        <v>0</v>
      </c>
      <c r="M85" s="50">
        <f t="shared" si="26"/>
        <v>0</v>
      </c>
      <c r="P85" s="16">
        <f t="shared" si="27"/>
        <v>0</v>
      </c>
      <c r="Q85" s="50">
        <f t="shared" si="28"/>
        <v>0</v>
      </c>
      <c r="T85" s="16">
        <f t="shared" si="29"/>
        <v>0</v>
      </c>
      <c r="U85" s="50">
        <f t="shared" si="30"/>
        <v>0</v>
      </c>
      <c r="X85" s="16">
        <f t="shared" si="31"/>
        <v>0</v>
      </c>
      <c r="Y85" s="50">
        <f t="shared" si="32"/>
        <v>0</v>
      </c>
      <c r="AB85" s="16">
        <f t="shared" si="33"/>
        <v>0</v>
      </c>
      <c r="AC85" s="50">
        <f t="shared" si="34"/>
        <v>0</v>
      </c>
      <c r="AF85" s="16">
        <f t="shared" si="35"/>
        <v>0</v>
      </c>
      <c r="AG85" s="50">
        <f t="shared" si="36"/>
        <v>0</v>
      </c>
      <c r="AJ85" s="16">
        <f t="shared" si="37"/>
        <v>0</v>
      </c>
      <c r="AK85" s="50">
        <f t="shared" si="38"/>
        <v>0</v>
      </c>
      <c r="AN85" s="16">
        <f t="shared" si="39"/>
        <v>0</v>
      </c>
      <c r="AO85" s="50">
        <f t="shared" si="40"/>
        <v>0</v>
      </c>
      <c r="AR85" s="16">
        <f t="shared" si="41"/>
        <v>58</v>
      </c>
      <c r="AS85" s="50">
        <f t="shared" si="42"/>
        <v>55.555555555555557</v>
      </c>
    </row>
    <row r="86" spans="1:45">
      <c r="A86" s="2">
        <f t="shared" si="43"/>
        <v>45535</v>
      </c>
      <c r="B86" s="3">
        <f>ROWS(B$16:B86)</f>
        <v>71</v>
      </c>
      <c r="C86" t="s">
        <v>12</v>
      </c>
      <c r="D86">
        <f t="shared" si="22"/>
        <v>6</v>
      </c>
      <c r="E86" t="s">
        <v>18</v>
      </c>
      <c r="H86" s="16">
        <f t="shared" si="23"/>
        <v>0</v>
      </c>
      <c r="I86" s="50">
        <f t="shared" si="24"/>
        <v>0</v>
      </c>
      <c r="L86" s="16">
        <f t="shared" si="25"/>
        <v>0</v>
      </c>
      <c r="M86" s="50">
        <f t="shared" si="26"/>
        <v>0</v>
      </c>
      <c r="P86" s="16">
        <f t="shared" si="27"/>
        <v>0</v>
      </c>
      <c r="Q86" s="50">
        <f t="shared" si="28"/>
        <v>0</v>
      </c>
      <c r="T86" s="16">
        <f t="shared" si="29"/>
        <v>0</v>
      </c>
      <c r="U86" s="50">
        <f t="shared" si="30"/>
        <v>0</v>
      </c>
      <c r="X86" s="16">
        <f t="shared" si="31"/>
        <v>0</v>
      </c>
      <c r="Y86" s="50">
        <f t="shared" si="32"/>
        <v>0</v>
      </c>
      <c r="AB86" s="16">
        <f t="shared" si="33"/>
        <v>0</v>
      </c>
      <c r="AC86" s="50">
        <f t="shared" si="34"/>
        <v>0</v>
      </c>
      <c r="AF86" s="16">
        <f t="shared" si="35"/>
        <v>0</v>
      </c>
      <c r="AG86" s="50">
        <f t="shared" si="36"/>
        <v>0</v>
      </c>
      <c r="AJ86" s="16">
        <f t="shared" si="37"/>
        <v>0</v>
      </c>
      <c r="AK86" s="50">
        <f t="shared" si="38"/>
        <v>0</v>
      </c>
      <c r="AN86" s="16">
        <f t="shared" si="39"/>
        <v>0</v>
      </c>
      <c r="AO86" s="50">
        <f t="shared" si="40"/>
        <v>0</v>
      </c>
      <c r="AR86" s="16">
        <f t="shared" si="41"/>
        <v>59</v>
      </c>
      <c r="AS86" s="50">
        <f t="shared" si="42"/>
        <v>55.555555555555557</v>
      </c>
    </row>
    <row r="87" spans="1:45">
      <c r="A87" s="2">
        <f t="shared" si="43"/>
        <v>45565</v>
      </c>
      <c r="B87" s="3">
        <f>ROWS(B$16:B87)</f>
        <v>72</v>
      </c>
      <c r="C87" t="s">
        <v>13</v>
      </c>
      <c r="D87">
        <f t="shared" si="22"/>
        <v>6</v>
      </c>
      <c r="E87" t="s">
        <v>18</v>
      </c>
      <c r="H87" s="16">
        <f t="shared" si="23"/>
        <v>0</v>
      </c>
      <c r="I87" s="50">
        <f t="shared" si="24"/>
        <v>0</v>
      </c>
      <c r="L87" s="16">
        <f t="shared" si="25"/>
        <v>0</v>
      </c>
      <c r="M87" s="50">
        <f t="shared" si="26"/>
        <v>0</v>
      </c>
      <c r="P87" s="16">
        <f t="shared" si="27"/>
        <v>0</v>
      </c>
      <c r="Q87" s="50">
        <f t="shared" si="28"/>
        <v>0</v>
      </c>
      <c r="T87" s="16">
        <f t="shared" si="29"/>
        <v>0</v>
      </c>
      <c r="U87" s="50">
        <f t="shared" si="30"/>
        <v>0</v>
      </c>
      <c r="X87" s="16">
        <f t="shared" si="31"/>
        <v>0</v>
      </c>
      <c r="Y87" s="50">
        <f t="shared" si="32"/>
        <v>0</v>
      </c>
      <c r="AB87" s="16">
        <f t="shared" si="33"/>
        <v>0</v>
      </c>
      <c r="AC87" s="50">
        <f t="shared" si="34"/>
        <v>0</v>
      </c>
      <c r="AF87" s="16">
        <f t="shared" si="35"/>
        <v>0</v>
      </c>
      <c r="AG87" s="50">
        <f t="shared" si="36"/>
        <v>0</v>
      </c>
      <c r="AJ87" s="16">
        <f t="shared" si="37"/>
        <v>0</v>
      </c>
      <c r="AK87" s="50">
        <f t="shared" si="38"/>
        <v>0</v>
      </c>
      <c r="AN87" s="16">
        <f t="shared" si="39"/>
        <v>0</v>
      </c>
      <c r="AO87" s="50">
        <f t="shared" si="40"/>
        <v>0</v>
      </c>
      <c r="AR87" s="16">
        <f t="shared" si="41"/>
        <v>60</v>
      </c>
      <c r="AS87" s="50">
        <f t="shared" si="42"/>
        <v>55.555555555555557</v>
      </c>
    </row>
    <row r="88" spans="1:45">
      <c r="A88" s="2">
        <f t="shared" si="43"/>
        <v>45596</v>
      </c>
      <c r="B88" s="3">
        <f>ROWS(B$16:B88)</f>
        <v>73</v>
      </c>
      <c r="C88" t="s">
        <v>58</v>
      </c>
      <c r="D88">
        <f t="shared" si="22"/>
        <v>7</v>
      </c>
      <c r="E88" t="s">
        <v>59</v>
      </c>
      <c r="H88" s="16">
        <f t="shared" ref="H88:H114" si="44">IF($B88-H$8+1&lt;=I$12,$B88-H$8+1,0)</f>
        <v>0</v>
      </c>
      <c r="I88" s="50">
        <f t="shared" ref="I88:I114" si="45">IF(H88&gt;=1,IF(I$14="SL",SLN(I$10,I$11,I$12),IF(I$14="SOYD",SYD(I$10,I$11,I$12,H88),IF(I$14="DV",DDB(I$10,I$11,I$12,H88,200%),0))),0)</f>
        <v>0</v>
      </c>
      <c r="L88" s="16">
        <f t="shared" ref="L88:L114" si="46">IF($B88-L$8+1&lt;=M$12,$B88-L$8+1,0)</f>
        <v>0</v>
      </c>
      <c r="M88" s="50">
        <f t="shared" ref="M88:M114" si="47">IF(L88&gt;=1,IF(M$14="SL",SLN(M$10,M$11,M$12),IF(M$14="SOYD",SYD(M$10,M$11,M$12,L88),IF(M$14="DV",DDB(M$10,M$11,M$12,L88,200%),0))),0)</f>
        <v>0</v>
      </c>
      <c r="P88" s="16">
        <f t="shared" ref="P88:P114" si="48">IF($B88-P$8+1&lt;=Q$12,$B88-P$8+1,0)</f>
        <v>0</v>
      </c>
      <c r="Q88" s="50">
        <f t="shared" ref="Q88:Q114" si="49">IF(P88&gt;=1,IF(Q$14="SL",SLN(Q$10,Q$11,Q$12),IF(Q$14="SOYD",SYD(Q$10,Q$11,Q$12,P88),IF(Q$14="DV",DDB(Q$10,Q$11,Q$12,P88,200%),0))),0)</f>
        <v>0</v>
      </c>
      <c r="T88" s="16">
        <f t="shared" ref="T88:T114" si="50">IF($B88-T$8+1&lt;=U$12,$B88-T$8+1,0)</f>
        <v>0</v>
      </c>
      <c r="U88" s="50">
        <f t="shared" ref="U88:U114" si="51">IF(T88&gt;=1,IF(U$14="SL",SLN(U$10,U$11,U$12),IF(U$14="SOYD",SYD(U$10,U$11,U$12,T88),IF(U$14="DV",DDB(U$10,U$11,U$12,T88,200%),0))),0)</f>
        <v>0</v>
      </c>
      <c r="X88" s="16">
        <f t="shared" ref="X88:X114" si="52">IF($B88-X$8+1&lt;=Y$12,$B88-X$8+1,0)</f>
        <v>0</v>
      </c>
      <c r="Y88" s="50">
        <f t="shared" ref="Y88:Y114" si="53">IF(X88&gt;=1,IF(Y$14="SL",SLN(Y$10,Y$11,Y$12),IF(Y$14="SOYD",SYD(Y$10,Y$11,Y$12,X88),IF(Y$14="DV",DDB(Y$10,Y$11,Y$12,X88,200%),0))),0)</f>
        <v>0</v>
      </c>
      <c r="AB88" s="16">
        <f t="shared" ref="AB88:AB114" si="54">IF($B88-AB$8+1&lt;=AC$12,$B88-AB$8+1,0)</f>
        <v>0</v>
      </c>
      <c r="AC88" s="50">
        <f t="shared" ref="AC88:AC114" si="55">IF(AB88&gt;=1,IF(AC$14="SL",SLN(AC$10,AC$11,AC$12),IF(AC$14="SOYD",SYD(AC$10,AC$11,AC$12,AB88),IF(AC$14="DV",DDB(AC$10,AC$11,AC$12,AB88,200%),0))),0)</f>
        <v>0</v>
      </c>
      <c r="AF88" s="16">
        <f t="shared" ref="AF88:AF114" si="56">IF($B88-AF$8+1&lt;=AG$12,$B88-AF$8+1,0)</f>
        <v>0</v>
      </c>
      <c r="AG88" s="50">
        <f t="shared" ref="AG88:AG114" si="57">IF(AF88&gt;=1,IF(AG$14="SL",SLN(AG$10,AG$11,AG$12),IF(AG$14="SOYD",SYD(AG$10,AG$11,AG$12,AF88),IF(AG$14="DV",DDB(AG$10,AG$11,AG$12,AF88,200%),0))),0)</f>
        <v>0</v>
      </c>
      <c r="AJ88" s="16">
        <f t="shared" ref="AJ88:AJ114" si="58">IF($B88-AJ$8+1&lt;=AK$12,$B88-AJ$8+1,0)</f>
        <v>0</v>
      </c>
      <c r="AK88" s="50">
        <f t="shared" ref="AK88:AK114" si="59">IF(AJ88&gt;=1,IF(AK$14="SL",SLN(AK$10,AK$11,AK$12),IF(AK$14="SOYD",SYD(AK$10,AK$11,AK$12,AJ88),IF(AK$14="DV",DDB(AK$10,AK$11,AK$12,AJ88,200%),0))),0)</f>
        <v>0</v>
      </c>
      <c r="AN88" s="16">
        <f t="shared" ref="AN88:AN114" si="60">IF($B88-AN$8+1&lt;=AO$12,$B88-AN$8+1,0)</f>
        <v>0</v>
      </c>
      <c r="AO88" s="50">
        <f t="shared" ref="AO88:AO114" si="61">IF(AN88&gt;=1,IF(AO$14="SL",SLN(AO$10,AO$11,AO$12),IF(AO$14="SOYD",SYD(AO$10,AO$11,AO$12,AN88),IF(AO$14="DV",DDB(AO$10,AO$11,AO$12,AN88,200%),0))),0)</f>
        <v>0</v>
      </c>
      <c r="AR88" s="16">
        <f t="shared" ref="AR88:AR114" si="62">IF($B88-AR$8+1&lt;=AS$12,$B88-AR$8+1,0)</f>
        <v>61</v>
      </c>
      <c r="AS88" s="50">
        <f t="shared" ref="AS88:AS114" si="63">IF(AR88&gt;=1,IF(AS$14="SL",SLN(AS$10,AS$11,AS$12),IF(AS$14="SOYD",SYD(AS$10,AS$11,AS$12,AR88),IF(AS$14="DV",DDB(AS$10,AS$11,AS$12,AR88,200%),0))),0)</f>
        <v>55.555555555555557</v>
      </c>
    </row>
    <row r="89" spans="1:45">
      <c r="A89" s="2">
        <f t="shared" si="43"/>
        <v>45626</v>
      </c>
      <c r="B89" s="3">
        <f>ROWS(B$16:B89)</f>
        <v>74</v>
      </c>
      <c r="C89" t="s">
        <v>60</v>
      </c>
      <c r="D89">
        <f t="shared" si="22"/>
        <v>7</v>
      </c>
      <c r="E89" t="s">
        <v>61</v>
      </c>
      <c r="H89" s="16">
        <f t="shared" si="44"/>
        <v>0</v>
      </c>
      <c r="I89" s="50">
        <f t="shared" si="45"/>
        <v>0</v>
      </c>
      <c r="L89" s="16">
        <f t="shared" si="46"/>
        <v>0</v>
      </c>
      <c r="M89" s="50">
        <f t="shared" si="47"/>
        <v>0</v>
      </c>
      <c r="P89" s="16">
        <f t="shared" si="48"/>
        <v>0</v>
      </c>
      <c r="Q89" s="50">
        <f t="shared" si="49"/>
        <v>0</v>
      </c>
      <c r="T89" s="16">
        <f t="shared" si="50"/>
        <v>0</v>
      </c>
      <c r="U89" s="50">
        <f t="shared" si="51"/>
        <v>0</v>
      </c>
      <c r="X89" s="16">
        <f t="shared" si="52"/>
        <v>0</v>
      </c>
      <c r="Y89" s="50">
        <f t="shared" si="53"/>
        <v>0</v>
      </c>
      <c r="AB89" s="16">
        <f t="shared" si="54"/>
        <v>0</v>
      </c>
      <c r="AC89" s="50">
        <f t="shared" si="55"/>
        <v>0</v>
      </c>
      <c r="AF89" s="16">
        <f t="shared" si="56"/>
        <v>0</v>
      </c>
      <c r="AG89" s="50">
        <f t="shared" si="57"/>
        <v>0</v>
      </c>
      <c r="AJ89" s="16">
        <f t="shared" si="58"/>
        <v>0</v>
      </c>
      <c r="AK89" s="50">
        <f t="shared" si="59"/>
        <v>0</v>
      </c>
      <c r="AN89" s="16">
        <f t="shared" si="60"/>
        <v>0</v>
      </c>
      <c r="AO89" s="50">
        <f t="shared" si="61"/>
        <v>0</v>
      </c>
      <c r="AR89" s="16">
        <f t="shared" si="62"/>
        <v>62</v>
      </c>
      <c r="AS89" s="50">
        <f t="shared" si="63"/>
        <v>55.555555555555557</v>
      </c>
    </row>
    <row r="90" spans="1:45">
      <c r="A90" s="2">
        <f t="shared" si="43"/>
        <v>45657</v>
      </c>
      <c r="B90" s="3">
        <f>ROWS(B$16:B90)</f>
        <v>75</v>
      </c>
      <c r="C90" t="s">
        <v>62</v>
      </c>
      <c r="D90">
        <f t="shared" si="22"/>
        <v>7</v>
      </c>
      <c r="E90" t="s">
        <v>63</v>
      </c>
      <c r="H90" s="16">
        <f t="shared" si="44"/>
        <v>0</v>
      </c>
      <c r="I90" s="50">
        <f t="shared" si="45"/>
        <v>0</v>
      </c>
      <c r="L90" s="16">
        <f t="shared" si="46"/>
        <v>0</v>
      </c>
      <c r="M90" s="50">
        <f t="shared" si="47"/>
        <v>0</v>
      </c>
      <c r="P90" s="16">
        <f t="shared" si="48"/>
        <v>0</v>
      </c>
      <c r="Q90" s="50">
        <f t="shared" si="49"/>
        <v>0</v>
      </c>
      <c r="T90" s="16">
        <f t="shared" si="50"/>
        <v>0</v>
      </c>
      <c r="U90" s="50">
        <f t="shared" si="51"/>
        <v>0</v>
      </c>
      <c r="X90" s="16">
        <f t="shared" si="52"/>
        <v>0</v>
      </c>
      <c r="Y90" s="50">
        <f t="shared" si="53"/>
        <v>0</v>
      </c>
      <c r="AB90" s="16">
        <f t="shared" si="54"/>
        <v>0</v>
      </c>
      <c r="AC90" s="50">
        <f t="shared" si="55"/>
        <v>0</v>
      </c>
      <c r="AF90" s="16">
        <f t="shared" si="56"/>
        <v>0</v>
      </c>
      <c r="AG90" s="50">
        <f t="shared" si="57"/>
        <v>0</v>
      </c>
      <c r="AJ90" s="16">
        <f t="shared" si="58"/>
        <v>0</v>
      </c>
      <c r="AK90" s="50">
        <f t="shared" si="59"/>
        <v>0</v>
      </c>
      <c r="AN90" s="16">
        <f t="shared" si="60"/>
        <v>0</v>
      </c>
      <c r="AO90" s="50">
        <f t="shared" si="61"/>
        <v>0</v>
      </c>
      <c r="AR90" s="16">
        <f t="shared" si="62"/>
        <v>63</v>
      </c>
      <c r="AS90" s="50">
        <f t="shared" si="63"/>
        <v>55.555555555555557</v>
      </c>
    </row>
    <row r="91" spans="1:45">
      <c r="A91" s="2">
        <f t="shared" si="43"/>
        <v>45688</v>
      </c>
      <c r="B91" s="3">
        <f>ROWS(B$16:B91)</f>
        <v>76</v>
      </c>
      <c r="C91" t="s">
        <v>64</v>
      </c>
      <c r="D91">
        <f t="shared" si="22"/>
        <v>7</v>
      </c>
      <c r="E91" t="s">
        <v>65</v>
      </c>
      <c r="H91" s="16">
        <f t="shared" si="44"/>
        <v>0</v>
      </c>
      <c r="I91" s="50">
        <f t="shared" si="45"/>
        <v>0</v>
      </c>
      <c r="L91" s="16">
        <f t="shared" si="46"/>
        <v>0</v>
      </c>
      <c r="M91" s="50">
        <f t="shared" si="47"/>
        <v>0</v>
      </c>
      <c r="P91" s="16">
        <f t="shared" si="48"/>
        <v>0</v>
      </c>
      <c r="Q91" s="50">
        <f t="shared" si="49"/>
        <v>0</v>
      </c>
      <c r="T91" s="16">
        <f t="shared" si="50"/>
        <v>0</v>
      </c>
      <c r="U91" s="50">
        <f t="shared" si="51"/>
        <v>0</v>
      </c>
      <c r="X91" s="16">
        <f t="shared" si="52"/>
        <v>0</v>
      </c>
      <c r="Y91" s="50">
        <f t="shared" si="53"/>
        <v>0</v>
      </c>
      <c r="AB91" s="16">
        <f t="shared" si="54"/>
        <v>0</v>
      </c>
      <c r="AC91" s="50">
        <f t="shared" si="55"/>
        <v>0</v>
      </c>
      <c r="AF91" s="16">
        <f t="shared" si="56"/>
        <v>0</v>
      </c>
      <c r="AG91" s="50">
        <f t="shared" si="57"/>
        <v>0</v>
      </c>
      <c r="AJ91" s="16">
        <f t="shared" si="58"/>
        <v>0</v>
      </c>
      <c r="AK91" s="50">
        <f t="shared" si="59"/>
        <v>0</v>
      </c>
      <c r="AN91" s="16">
        <f t="shared" si="60"/>
        <v>0</v>
      </c>
      <c r="AO91" s="50">
        <f t="shared" si="61"/>
        <v>0</v>
      </c>
      <c r="AR91" s="16">
        <f t="shared" si="62"/>
        <v>64</v>
      </c>
      <c r="AS91" s="50">
        <f t="shared" si="63"/>
        <v>55.555555555555557</v>
      </c>
    </row>
    <row r="92" spans="1:45">
      <c r="A92" s="2">
        <f t="shared" si="43"/>
        <v>45716</v>
      </c>
      <c r="B92" s="3">
        <f>ROWS(B$16:B92)</f>
        <v>77</v>
      </c>
      <c r="C92" t="s">
        <v>66</v>
      </c>
      <c r="D92">
        <f t="shared" si="22"/>
        <v>7</v>
      </c>
      <c r="E92" t="s">
        <v>67</v>
      </c>
      <c r="H92" s="16">
        <f t="shared" si="44"/>
        <v>0</v>
      </c>
      <c r="I92" s="50">
        <f t="shared" si="45"/>
        <v>0</v>
      </c>
      <c r="L92" s="16">
        <f t="shared" si="46"/>
        <v>0</v>
      </c>
      <c r="M92" s="50">
        <f t="shared" si="47"/>
        <v>0</v>
      </c>
      <c r="P92" s="16">
        <f t="shared" si="48"/>
        <v>0</v>
      </c>
      <c r="Q92" s="50">
        <f t="shared" si="49"/>
        <v>0</v>
      </c>
      <c r="T92" s="16">
        <f t="shared" si="50"/>
        <v>0</v>
      </c>
      <c r="U92" s="50">
        <f t="shared" si="51"/>
        <v>0</v>
      </c>
      <c r="X92" s="16">
        <f t="shared" si="52"/>
        <v>0</v>
      </c>
      <c r="Y92" s="50">
        <f t="shared" si="53"/>
        <v>0</v>
      </c>
      <c r="AB92" s="16">
        <f t="shared" si="54"/>
        <v>0</v>
      </c>
      <c r="AC92" s="50">
        <f t="shared" si="55"/>
        <v>0</v>
      </c>
      <c r="AF92" s="16">
        <f t="shared" si="56"/>
        <v>0</v>
      </c>
      <c r="AG92" s="50">
        <f t="shared" si="57"/>
        <v>0</v>
      </c>
      <c r="AJ92" s="16">
        <f t="shared" si="58"/>
        <v>0</v>
      </c>
      <c r="AK92" s="50">
        <f t="shared" si="59"/>
        <v>0</v>
      </c>
      <c r="AN92" s="16">
        <f t="shared" si="60"/>
        <v>0</v>
      </c>
      <c r="AO92" s="50">
        <f t="shared" si="61"/>
        <v>0</v>
      </c>
      <c r="AR92" s="16">
        <f t="shared" si="62"/>
        <v>65</v>
      </c>
      <c r="AS92" s="50">
        <f t="shared" si="63"/>
        <v>55.555555555555557</v>
      </c>
    </row>
    <row r="93" spans="1:45">
      <c r="A93" s="2">
        <f t="shared" si="43"/>
        <v>45747</v>
      </c>
      <c r="B93" s="3">
        <f>ROWS(B$16:B93)</f>
        <v>78</v>
      </c>
      <c r="C93" t="s">
        <v>68</v>
      </c>
      <c r="D93">
        <f t="shared" ref="D93:D114" si="64">D81+1</f>
        <v>7</v>
      </c>
      <c r="E93" t="s">
        <v>69</v>
      </c>
      <c r="H93" s="16">
        <f t="shared" si="44"/>
        <v>0</v>
      </c>
      <c r="I93" s="50">
        <f t="shared" si="45"/>
        <v>0</v>
      </c>
      <c r="L93" s="16">
        <f t="shared" si="46"/>
        <v>0</v>
      </c>
      <c r="M93" s="50">
        <f t="shared" si="47"/>
        <v>0</v>
      </c>
      <c r="P93" s="16">
        <f t="shared" si="48"/>
        <v>0</v>
      </c>
      <c r="Q93" s="50">
        <f t="shared" si="49"/>
        <v>0</v>
      </c>
      <c r="T93" s="16">
        <f t="shared" si="50"/>
        <v>0</v>
      </c>
      <c r="U93" s="50">
        <f t="shared" si="51"/>
        <v>0</v>
      </c>
      <c r="X93" s="16">
        <f t="shared" si="52"/>
        <v>0</v>
      </c>
      <c r="Y93" s="50">
        <f t="shared" si="53"/>
        <v>0</v>
      </c>
      <c r="AB93" s="16">
        <f t="shared" si="54"/>
        <v>0</v>
      </c>
      <c r="AC93" s="50">
        <f t="shared" si="55"/>
        <v>0</v>
      </c>
      <c r="AF93" s="16">
        <f t="shared" si="56"/>
        <v>0</v>
      </c>
      <c r="AG93" s="50">
        <f t="shared" si="57"/>
        <v>0</v>
      </c>
      <c r="AJ93" s="16">
        <f t="shared" si="58"/>
        <v>0</v>
      </c>
      <c r="AK93" s="50">
        <f t="shared" si="59"/>
        <v>0</v>
      </c>
      <c r="AN93" s="16">
        <f t="shared" si="60"/>
        <v>0</v>
      </c>
      <c r="AO93" s="50">
        <f t="shared" si="61"/>
        <v>0</v>
      </c>
      <c r="AR93" s="16">
        <f t="shared" si="62"/>
        <v>66</v>
      </c>
      <c r="AS93" s="50">
        <f t="shared" si="63"/>
        <v>55.555555555555557</v>
      </c>
    </row>
    <row r="94" spans="1:45">
      <c r="A94" s="2">
        <f t="shared" si="43"/>
        <v>45777</v>
      </c>
      <c r="B94" s="3">
        <f>ROWS(B$16:B94)</f>
        <v>79</v>
      </c>
      <c r="C94" t="s">
        <v>70</v>
      </c>
      <c r="D94">
        <f t="shared" si="64"/>
        <v>7</v>
      </c>
      <c r="E94" t="s">
        <v>71</v>
      </c>
      <c r="H94" s="16">
        <f t="shared" si="44"/>
        <v>0</v>
      </c>
      <c r="I94" s="50">
        <f t="shared" si="45"/>
        <v>0</v>
      </c>
      <c r="L94" s="16">
        <f t="shared" si="46"/>
        <v>0</v>
      </c>
      <c r="M94" s="50">
        <f t="shared" si="47"/>
        <v>0</v>
      </c>
      <c r="P94" s="16">
        <f t="shared" si="48"/>
        <v>0</v>
      </c>
      <c r="Q94" s="50">
        <f t="shared" si="49"/>
        <v>0</v>
      </c>
      <c r="T94" s="16">
        <f t="shared" si="50"/>
        <v>0</v>
      </c>
      <c r="U94" s="50">
        <f t="shared" si="51"/>
        <v>0</v>
      </c>
      <c r="X94" s="16">
        <f t="shared" si="52"/>
        <v>0</v>
      </c>
      <c r="Y94" s="50">
        <f t="shared" si="53"/>
        <v>0</v>
      </c>
      <c r="AB94" s="16">
        <f t="shared" si="54"/>
        <v>0</v>
      </c>
      <c r="AC94" s="50">
        <f t="shared" si="55"/>
        <v>0</v>
      </c>
      <c r="AF94" s="16">
        <f t="shared" si="56"/>
        <v>0</v>
      </c>
      <c r="AG94" s="50">
        <f t="shared" si="57"/>
        <v>0</v>
      </c>
      <c r="AJ94" s="16">
        <f t="shared" si="58"/>
        <v>0</v>
      </c>
      <c r="AK94" s="50">
        <f t="shared" si="59"/>
        <v>0</v>
      </c>
      <c r="AN94" s="16">
        <f t="shared" si="60"/>
        <v>0</v>
      </c>
      <c r="AO94" s="50">
        <f t="shared" si="61"/>
        <v>0</v>
      </c>
      <c r="AR94" s="16">
        <f t="shared" si="62"/>
        <v>67</v>
      </c>
      <c r="AS94" s="50">
        <f t="shared" si="63"/>
        <v>55.555555555555557</v>
      </c>
    </row>
    <row r="95" spans="1:45">
      <c r="A95" s="2">
        <f t="shared" si="43"/>
        <v>45808</v>
      </c>
      <c r="B95" s="3">
        <f>ROWS(B$16:B95)</f>
        <v>80</v>
      </c>
      <c r="C95" t="s">
        <v>72</v>
      </c>
      <c r="D95">
        <f t="shared" si="64"/>
        <v>7</v>
      </c>
      <c r="E95" t="s">
        <v>73</v>
      </c>
      <c r="H95" s="16">
        <f t="shared" si="44"/>
        <v>0</v>
      </c>
      <c r="I95" s="50">
        <f t="shared" si="45"/>
        <v>0</v>
      </c>
      <c r="L95" s="16">
        <f t="shared" si="46"/>
        <v>0</v>
      </c>
      <c r="M95" s="50">
        <f t="shared" si="47"/>
        <v>0</v>
      </c>
      <c r="P95" s="16">
        <f t="shared" si="48"/>
        <v>0</v>
      </c>
      <c r="Q95" s="50">
        <f t="shared" si="49"/>
        <v>0</v>
      </c>
      <c r="T95" s="16">
        <f t="shared" si="50"/>
        <v>0</v>
      </c>
      <c r="U95" s="50">
        <f t="shared" si="51"/>
        <v>0</v>
      </c>
      <c r="X95" s="16">
        <f t="shared" si="52"/>
        <v>0</v>
      </c>
      <c r="Y95" s="50">
        <f t="shared" si="53"/>
        <v>0</v>
      </c>
      <c r="AB95" s="16">
        <f t="shared" si="54"/>
        <v>0</v>
      </c>
      <c r="AC95" s="50">
        <f t="shared" si="55"/>
        <v>0</v>
      </c>
      <c r="AF95" s="16">
        <f t="shared" si="56"/>
        <v>0</v>
      </c>
      <c r="AG95" s="50">
        <f t="shared" si="57"/>
        <v>0</v>
      </c>
      <c r="AJ95" s="16">
        <f t="shared" si="58"/>
        <v>0</v>
      </c>
      <c r="AK95" s="50">
        <f t="shared" si="59"/>
        <v>0</v>
      </c>
      <c r="AN95" s="16">
        <f t="shared" si="60"/>
        <v>0</v>
      </c>
      <c r="AO95" s="50">
        <f t="shared" si="61"/>
        <v>0</v>
      </c>
      <c r="AR95" s="16">
        <f t="shared" si="62"/>
        <v>68</v>
      </c>
      <c r="AS95" s="50">
        <f t="shared" si="63"/>
        <v>55.555555555555557</v>
      </c>
    </row>
    <row r="96" spans="1:45">
      <c r="A96" s="2">
        <f t="shared" si="43"/>
        <v>45838</v>
      </c>
      <c r="B96" s="3">
        <f>ROWS(B$16:B96)</f>
        <v>81</v>
      </c>
      <c r="C96" t="s">
        <v>74</v>
      </c>
      <c r="D96">
        <f t="shared" si="64"/>
        <v>7</v>
      </c>
      <c r="E96" t="s">
        <v>75</v>
      </c>
      <c r="H96" s="16">
        <f t="shared" si="44"/>
        <v>0</v>
      </c>
      <c r="I96" s="50">
        <f t="shared" si="45"/>
        <v>0</v>
      </c>
      <c r="L96" s="16">
        <f t="shared" si="46"/>
        <v>0</v>
      </c>
      <c r="M96" s="50">
        <f t="shared" si="47"/>
        <v>0</v>
      </c>
      <c r="P96" s="16">
        <f t="shared" si="48"/>
        <v>0</v>
      </c>
      <c r="Q96" s="50">
        <f t="shared" si="49"/>
        <v>0</v>
      </c>
      <c r="T96" s="16">
        <f t="shared" si="50"/>
        <v>0</v>
      </c>
      <c r="U96" s="50">
        <f t="shared" si="51"/>
        <v>0</v>
      </c>
      <c r="X96" s="16">
        <f t="shared" si="52"/>
        <v>0</v>
      </c>
      <c r="Y96" s="50">
        <f t="shared" si="53"/>
        <v>0</v>
      </c>
      <c r="AB96" s="16">
        <f t="shared" si="54"/>
        <v>0</v>
      </c>
      <c r="AC96" s="50">
        <f t="shared" si="55"/>
        <v>0</v>
      </c>
      <c r="AF96" s="16">
        <f t="shared" si="56"/>
        <v>0</v>
      </c>
      <c r="AG96" s="50">
        <f t="shared" si="57"/>
        <v>0</v>
      </c>
      <c r="AJ96" s="16">
        <f t="shared" si="58"/>
        <v>0</v>
      </c>
      <c r="AK96" s="50">
        <f t="shared" si="59"/>
        <v>0</v>
      </c>
      <c r="AN96" s="16">
        <f t="shared" si="60"/>
        <v>0</v>
      </c>
      <c r="AO96" s="50">
        <f t="shared" si="61"/>
        <v>0</v>
      </c>
      <c r="AR96" s="16">
        <f t="shared" si="62"/>
        <v>69</v>
      </c>
      <c r="AS96" s="50">
        <f t="shared" si="63"/>
        <v>55.555555555555557</v>
      </c>
    </row>
    <row r="97" spans="1:45">
      <c r="A97" s="2">
        <f t="shared" si="43"/>
        <v>45869</v>
      </c>
      <c r="B97" s="3">
        <f>ROWS(B$16:B97)</f>
        <v>82</v>
      </c>
      <c r="C97" t="s">
        <v>76</v>
      </c>
      <c r="D97">
        <f t="shared" si="64"/>
        <v>7</v>
      </c>
      <c r="E97" t="s">
        <v>77</v>
      </c>
      <c r="H97" s="16">
        <f t="shared" si="44"/>
        <v>0</v>
      </c>
      <c r="I97" s="50">
        <f t="shared" si="45"/>
        <v>0</v>
      </c>
      <c r="L97" s="16">
        <f t="shared" si="46"/>
        <v>0</v>
      </c>
      <c r="M97" s="50">
        <f t="shared" si="47"/>
        <v>0</v>
      </c>
      <c r="P97" s="16">
        <f t="shared" si="48"/>
        <v>0</v>
      </c>
      <c r="Q97" s="50">
        <f t="shared" si="49"/>
        <v>0</v>
      </c>
      <c r="T97" s="16">
        <f t="shared" si="50"/>
        <v>0</v>
      </c>
      <c r="U97" s="50">
        <f t="shared" si="51"/>
        <v>0</v>
      </c>
      <c r="X97" s="16">
        <f t="shared" si="52"/>
        <v>0</v>
      </c>
      <c r="Y97" s="50">
        <f t="shared" si="53"/>
        <v>0</v>
      </c>
      <c r="AB97" s="16">
        <f t="shared" si="54"/>
        <v>0</v>
      </c>
      <c r="AC97" s="50">
        <f t="shared" si="55"/>
        <v>0</v>
      </c>
      <c r="AF97" s="16">
        <f t="shared" si="56"/>
        <v>0</v>
      </c>
      <c r="AG97" s="50">
        <f t="shared" si="57"/>
        <v>0</v>
      </c>
      <c r="AJ97" s="16">
        <f t="shared" si="58"/>
        <v>0</v>
      </c>
      <c r="AK97" s="50">
        <f t="shared" si="59"/>
        <v>0</v>
      </c>
      <c r="AN97" s="16">
        <f t="shared" si="60"/>
        <v>0</v>
      </c>
      <c r="AO97" s="50">
        <f t="shared" si="61"/>
        <v>0</v>
      </c>
      <c r="AR97" s="16">
        <f t="shared" si="62"/>
        <v>70</v>
      </c>
      <c r="AS97" s="50">
        <f t="shared" si="63"/>
        <v>55.555555555555557</v>
      </c>
    </row>
    <row r="98" spans="1:45">
      <c r="A98" s="2">
        <f t="shared" si="43"/>
        <v>45900</v>
      </c>
      <c r="B98" s="3">
        <f>ROWS(B$16:B98)</f>
        <v>83</v>
      </c>
      <c r="C98" t="s">
        <v>78</v>
      </c>
      <c r="D98">
        <f t="shared" si="64"/>
        <v>7</v>
      </c>
      <c r="E98" t="s">
        <v>79</v>
      </c>
      <c r="H98" s="16">
        <f t="shared" si="44"/>
        <v>0</v>
      </c>
      <c r="I98" s="50">
        <f t="shared" si="45"/>
        <v>0</v>
      </c>
      <c r="L98" s="16">
        <f t="shared" si="46"/>
        <v>0</v>
      </c>
      <c r="M98" s="50">
        <f t="shared" si="47"/>
        <v>0</v>
      </c>
      <c r="P98" s="16">
        <f t="shared" si="48"/>
        <v>0</v>
      </c>
      <c r="Q98" s="50">
        <f t="shared" si="49"/>
        <v>0</v>
      </c>
      <c r="T98" s="16">
        <f t="shared" si="50"/>
        <v>0</v>
      </c>
      <c r="U98" s="50">
        <f t="shared" si="51"/>
        <v>0</v>
      </c>
      <c r="X98" s="16">
        <f t="shared" si="52"/>
        <v>0</v>
      </c>
      <c r="Y98" s="50">
        <f t="shared" si="53"/>
        <v>0</v>
      </c>
      <c r="AB98" s="16">
        <f t="shared" si="54"/>
        <v>0</v>
      </c>
      <c r="AC98" s="50">
        <f t="shared" si="55"/>
        <v>0</v>
      </c>
      <c r="AF98" s="16">
        <f t="shared" si="56"/>
        <v>0</v>
      </c>
      <c r="AG98" s="50">
        <f t="shared" si="57"/>
        <v>0</v>
      </c>
      <c r="AJ98" s="16">
        <f t="shared" si="58"/>
        <v>0</v>
      </c>
      <c r="AK98" s="50">
        <f t="shared" si="59"/>
        <v>0</v>
      </c>
      <c r="AN98" s="16">
        <f t="shared" si="60"/>
        <v>0</v>
      </c>
      <c r="AO98" s="50">
        <f t="shared" si="61"/>
        <v>0</v>
      </c>
      <c r="AR98" s="16">
        <f t="shared" si="62"/>
        <v>71</v>
      </c>
      <c r="AS98" s="50">
        <f t="shared" si="63"/>
        <v>55.555555555555557</v>
      </c>
    </row>
    <row r="99" spans="1:45">
      <c r="A99" s="2">
        <f t="shared" si="43"/>
        <v>45930</v>
      </c>
      <c r="B99" s="3">
        <f>ROWS(B$16:B99)</f>
        <v>84</v>
      </c>
      <c r="C99" t="s">
        <v>80</v>
      </c>
      <c r="D99">
        <f t="shared" si="64"/>
        <v>7</v>
      </c>
      <c r="E99" t="s">
        <v>81</v>
      </c>
      <c r="H99" s="16">
        <f t="shared" si="44"/>
        <v>0</v>
      </c>
      <c r="I99" s="50">
        <f t="shared" si="45"/>
        <v>0</v>
      </c>
      <c r="L99" s="16">
        <f t="shared" si="46"/>
        <v>0</v>
      </c>
      <c r="M99" s="50">
        <f t="shared" si="47"/>
        <v>0</v>
      </c>
      <c r="P99" s="16">
        <f t="shared" si="48"/>
        <v>0</v>
      </c>
      <c r="Q99" s="50">
        <f t="shared" si="49"/>
        <v>0</v>
      </c>
      <c r="T99" s="16">
        <f t="shared" si="50"/>
        <v>0</v>
      </c>
      <c r="U99" s="50">
        <f t="shared" si="51"/>
        <v>0</v>
      </c>
      <c r="X99" s="16">
        <f t="shared" si="52"/>
        <v>0</v>
      </c>
      <c r="Y99" s="50">
        <f t="shared" si="53"/>
        <v>0</v>
      </c>
      <c r="AB99" s="16">
        <f t="shared" si="54"/>
        <v>0</v>
      </c>
      <c r="AC99" s="50">
        <f t="shared" si="55"/>
        <v>0</v>
      </c>
      <c r="AF99" s="16">
        <f t="shared" si="56"/>
        <v>0</v>
      </c>
      <c r="AG99" s="50">
        <f t="shared" si="57"/>
        <v>0</v>
      </c>
      <c r="AJ99" s="16">
        <f t="shared" si="58"/>
        <v>0</v>
      </c>
      <c r="AK99" s="50">
        <f t="shared" si="59"/>
        <v>0</v>
      </c>
      <c r="AN99" s="16">
        <f t="shared" si="60"/>
        <v>0</v>
      </c>
      <c r="AO99" s="50">
        <f t="shared" si="61"/>
        <v>0</v>
      </c>
      <c r="AR99" s="16">
        <f t="shared" si="62"/>
        <v>72</v>
      </c>
      <c r="AS99" s="50">
        <f t="shared" si="63"/>
        <v>55.555555555555557</v>
      </c>
    </row>
    <row r="100" spans="1:45">
      <c r="A100" s="2">
        <f t="shared" si="43"/>
        <v>45961</v>
      </c>
      <c r="B100" s="3">
        <f>ROWS(B$16:B100)</f>
        <v>85</v>
      </c>
      <c r="C100" t="s">
        <v>82</v>
      </c>
      <c r="D100">
        <f t="shared" si="64"/>
        <v>8</v>
      </c>
      <c r="E100" t="s">
        <v>83</v>
      </c>
      <c r="H100" s="16">
        <f t="shared" si="44"/>
        <v>0</v>
      </c>
      <c r="I100" s="50">
        <f t="shared" si="45"/>
        <v>0</v>
      </c>
      <c r="L100" s="16">
        <f t="shared" si="46"/>
        <v>0</v>
      </c>
      <c r="M100" s="50">
        <f t="shared" si="47"/>
        <v>0</v>
      </c>
      <c r="P100" s="16">
        <f t="shared" si="48"/>
        <v>0</v>
      </c>
      <c r="Q100" s="50">
        <f t="shared" si="49"/>
        <v>0</v>
      </c>
      <c r="T100" s="16">
        <f t="shared" si="50"/>
        <v>0</v>
      </c>
      <c r="U100" s="50">
        <f t="shared" si="51"/>
        <v>0</v>
      </c>
      <c r="X100" s="16">
        <f t="shared" si="52"/>
        <v>0</v>
      </c>
      <c r="Y100" s="50">
        <f t="shared" si="53"/>
        <v>0</v>
      </c>
      <c r="AB100" s="16">
        <f t="shared" si="54"/>
        <v>0</v>
      </c>
      <c r="AC100" s="50">
        <f t="shared" si="55"/>
        <v>0</v>
      </c>
      <c r="AF100" s="16">
        <f t="shared" si="56"/>
        <v>0</v>
      </c>
      <c r="AG100" s="50">
        <f t="shared" si="57"/>
        <v>0</v>
      </c>
      <c r="AJ100" s="16">
        <f t="shared" si="58"/>
        <v>0</v>
      </c>
      <c r="AK100" s="50">
        <f t="shared" si="59"/>
        <v>0</v>
      </c>
      <c r="AN100" s="16">
        <f t="shared" si="60"/>
        <v>0</v>
      </c>
      <c r="AO100" s="50">
        <f t="shared" si="61"/>
        <v>0</v>
      </c>
      <c r="AR100" s="16">
        <f t="shared" si="62"/>
        <v>0</v>
      </c>
      <c r="AS100" s="50">
        <f t="shared" si="63"/>
        <v>0</v>
      </c>
    </row>
    <row r="101" spans="1:45">
      <c r="A101" s="2">
        <f t="shared" si="43"/>
        <v>45991</v>
      </c>
      <c r="B101" s="3">
        <f>ROWS(B$16:B101)</f>
        <v>86</v>
      </c>
      <c r="C101" t="s">
        <v>84</v>
      </c>
      <c r="D101">
        <f t="shared" si="64"/>
        <v>8</v>
      </c>
      <c r="E101" t="s">
        <v>85</v>
      </c>
      <c r="H101" s="16">
        <f t="shared" si="44"/>
        <v>0</v>
      </c>
      <c r="I101" s="50">
        <f t="shared" si="45"/>
        <v>0</v>
      </c>
      <c r="L101" s="16">
        <f t="shared" si="46"/>
        <v>0</v>
      </c>
      <c r="M101" s="50">
        <f t="shared" si="47"/>
        <v>0</v>
      </c>
      <c r="P101" s="16">
        <f t="shared" si="48"/>
        <v>0</v>
      </c>
      <c r="Q101" s="50">
        <f t="shared" si="49"/>
        <v>0</v>
      </c>
      <c r="T101" s="16">
        <f t="shared" si="50"/>
        <v>0</v>
      </c>
      <c r="U101" s="50">
        <f t="shared" si="51"/>
        <v>0</v>
      </c>
      <c r="X101" s="16">
        <f t="shared" si="52"/>
        <v>0</v>
      </c>
      <c r="Y101" s="50">
        <f t="shared" si="53"/>
        <v>0</v>
      </c>
      <c r="AB101" s="16">
        <f t="shared" si="54"/>
        <v>0</v>
      </c>
      <c r="AC101" s="50">
        <f t="shared" si="55"/>
        <v>0</v>
      </c>
      <c r="AF101" s="16">
        <f t="shared" si="56"/>
        <v>0</v>
      </c>
      <c r="AG101" s="50">
        <f t="shared" si="57"/>
        <v>0</v>
      </c>
      <c r="AJ101" s="16">
        <f t="shared" si="58"/>
        <v>0</v>
      </c>
      <c r="AK101" s="50">
        <f t="shared" si="59"/>
        <v>0</v>
      </c>
      <c r="AN101" s="16">
        <f t="shared" si="60"/>
        <v>0</v>
      </c>
      <c r="AO101" s="50">
        <f t="shared" si="61"/>
        <v>0</v>
      </c>
      <c r="AR101" s="16">
        <f t="shared" si="62"/>
        <v>0</v>
      </c>
      <c r="AS101" s="50">
        <f t="shared" si="63"/>
        <v>0</v>
      </c>
    </row>
    <row r="102" spans="1:45">
      <c r="A102" s="2">
        <f t="shared" si="43"/>
        <v>46022</v>
      </c>
      <c r="B102" s="3">
        <f>ROWS(B$16:B102)</f>
        <v>87</v>
      </c>
      <c r="C102" t="s">
        <v>86</v>
      </c>
      <c r="D102">
        <f t="shared" si="64"/>
        <v>8</v>
      </c>
      <c r="E102" t="s">
        <v>87</v>
      </c>
      <c r="H102" s="16">
        <f t="shared" si="44"/>
        <v>0</v>
      </c>
      <c r="I102" s="50">
        <f t="shared" si="45"/>
        <v>0</v>
      </c>
      <c r="L102" s="16">
        <f t="shared" si="46"/>
        <v>0</v>
      </c>
      <c r="M102" s="50">
        <f t="shared" si="47"/>
        <v>0</v>
      </c>
      <c r="P102" s="16">
        <f t="shared" si="48"/>
        <v>0</v>
      </c>
      <c r="Q102" s="50">
        <f t="shared" si="49"/>
        <v>0</v>
      </c>
      <c r="T102" s="16">
        <f t="shared" si="50"/>
        <v>0</v>
      </c>
      <c r="U102" s="50">
        <f t="shared" si="51"/>
        <v>0</v>
      </c>
      <c r="X102" s="16">
        <f t="shared" si="52"/>
        <v>0</v>
      </c>
      <c r="Y102" s="50">
        <f t="shared" si="53"/>
        <v>0</v>
      </c>
      <c r="AB102" s="16">
        <f t="shared" si="54"/>
        <v>0</v>
      </c>
      <c r="AC102" s="50">
        <f t="shared" si="55"/>
        <v>0</v>
      </c>
      <c r="AF102" s="16">
        <f t="shared" si="56"/>
        <v>0</v>
      </c>
      <c r="AG102" s="50">
        <f t="shared" si="57"/>
        <v>0</v>
      </c>
      <c r="AJ102" s="16">
        <f t="shared" si="58"/>
        <v>0</v>
      </c>
      <c r="AK102" s="50">
        <f t="shared" si="59"/>
        <v>0</v>
      </c>
      <c r="AN102" s="16">
        <f t="shared" si="60"/>
        <v>0</v>
      </c>
      <c r="AO102" s="50">
        <f t="shared" si="61"/>
        <v>0</v>
      </c>
      <c r="AR102" s="16">
        <f t="shared" si="62"/>
        <v>0</v>
      </c>
      <c r="AS102" s="50">
        <f t="shared" si="63"/>
        <v>0</v>
      </c>
    </row>
    <row r="103" spans="1:45">
      <c r="A103" s="2">
        <f t="shared" si="43"/>
        <v>46053</v>
      </c>
      <c r="B103" s="3">
        <f>ROWS(B$16:B103)</f>
        <v>88</v>
      </c>
      <c r="C103" t="s">
        <v>88</v>
      </c>
      <c r="D103">
        <f t="shared" si="64"/>
        <v>8</v>
      </c>
      <c r="E103" t="s">
        <v>89</v>
      </c>
      <c r="H103" s="16">
        <f t="shared" si="44"/>
        <v>0</v>
      </c>
      <c r="I103" s="50">
        <f t="shared" si="45"/>
        <v>0</v>
      </c>
      <c r="L103" s="16">
        <f t="shared" si="46"/>
        <v>0</v>
      </c>
      <c r="M103" s="50">
        <f t="shared" si="47"/>
        <v>0</v>
      </c>
      <c r="P103" s="16">
        <f t="shared" si="48"/>
        <v>0</v>
      </c>
      <c r="Q103" s="50">
        <f t="shared" si="49"/>
        <v>0</v>
      </c>
      <c r="T103" s="16">
        <f t="shared" si="50"/>
        <v>0</v>
      </c>
      <c r="U103" s="50">
        <f t="shared" si="51"/>
        <v>0</v>
      </c>
      <c r="X103" s="16">
        <f t="shared" si="52"/>
        <v>0</v>
      </c>
      <c r="Y103" s="50">
        <f t="shared" si="53"/>
        <v>0</v>
      </c>
      <c r="AB103" s="16">
        <f t="shared" si="54"/>
        <v>0</v>
      </c>
      <c r="AC103" s="50">
        <f t="shared" si="55"/>
        <v>0</v>
      </c>
      <c r="AF103" s="16">
        <f t="shared" si="56"/>
        <v>0</v>
      </c>
      <c r="AG103" s="50">
        <f t="shared" si="57"/>
        <v>0</v>
      </c>
      <c r="AJ103" s="16">
        <f t="shared" si="58"/>
        <v>0</v>
      </c>
      <c r="AK103" s="50">
        <f t="shared" si="59"/>
        <v>0</v>
      </c>
      <c r="AN103" s="16">
        <f t="shared" si="60"/>
        <v>0</v>
      </c>
      <c r="AO103" s="50">
        <f t="shared" si="61"/>
        <v>0</v>
      </c>
      <c r="AR103" s="16">
        <f t="shared" si="62"/>
        <v>0</v>
      </c>
      <c r="AS103" s="50">
        <f t="shared" si="63"/>
        <v>0</v>
      </c>
    </row>
    <row r="104" spans="1:45">
      <c r="A104" s="2">
        <f t="shared" si="43"/>
        <v>46081</v>
      </c>
      <c r="B104" s="3">
        <f>ROWS(B$16:B104)</f>
        <v>89</v>
      </c>
      <c r="C104" t="s">
        <v>90</v>
      </c>
      <c r="D104">
        <f t="shared" si="64"/>
        <v>8</v>
      </c>
      <c r="E104" t="s">
        <v>91</v>
      </c>
      <c r="H104" s="16">
        <f t="shared" si="44"/>
        <v>0</v>
      </c>
      <c r="I104" s="50">
        <f t="shared" si="45"/>
        <v>0</v>
      </c>
      <c r="L104" s="16">
        <f t="shared" si="46"/>
        <v>0</v>
      </c>
      <c r="M104" s="50">
        <f t="shared" si="47"/>
        <v>0</v>
      </c>
      <c r="P104" s="16">
        <f t="shared" si="48"/>
        <v>0</v>
      </c>
      <c r="Q104" s="50">
        <f t="shared" si="49"/>
        <v>0</v>
      </c>
      <c r="T104" s="16">
        <f t="shared" si="50"/>
        <v>0</v>
      </c>
      <c r="U104" s="50">
        <f t="shared" si="51"/>
        <v>0</v>
      </c>
      <c r="X104" s="16">
        <f t="shared" si="52"/>
        <v>0</v>
      </c>
      <c r="Y104" s="50">
        <f t="shared" si="53"/>
        <v>0</v>
      </c>
      <c r="AB104" s="16">
        <f t="shared" si="54"/>
        <v>0</v>
      </c>
      <c r="AC104" s="50">
        <f t="shared" si="55"/>
        <v>0</v>
      </c>
      <c r="AF104" s="16">
        <f t="shared" si="56"/>
        <v>0</v>
      </c>
      <c r="AG104" s="50">
        <f t="shared" si="57"/>
        <v>0</v>
      </c>
      <c r="AJ104" s="16">
        <f t="shared" si="58"/>
        <v>0</v>
      </c>
      <c r="AK104" s="50">
        <f t="shared" si="59"/>
        <v>0</v>
      </c>
      <c r="AN104" s="16">
        <f t="shared" si="60"/>
        <v>0</v>
      </c>
      <c r="AO104" s="50">
        <f t="shared" si="61"/>
        <v>0</v>
      </c>
      <c r="AR104" s="16">
        <f t="shared" si="62"/>
        <v>0</v>
      </c>
      <c r="AS104" s="50">
        <f t="shared" si="63"/>
        <v>0</v>
      </c>
    </row>
    <row r="105" spans="1:45">
      <c r="A105" s="2">
        <f t="shared" si="43"/>
        <v>46112</v>
      </c>
      <c r="B105" s="3">
        <f>ROWS(B$16:B105)</f>
        <v>90</v>
      </c>
      <c r="C105" t="s">
        <v>92</v>
      </c>
      <c r="D105">
        <f t="shared" si="64"/>
        <v>8</v>
      </c>
      <c r="E105" t="s">
        <v>93</v>
      </c>
      <c r="H105" s="16">
        <f t="shared" si="44"/>
        <v>0</v>
      </c>
      <c r="I105" s="50">
        <f t="shared" si="45"/>
        <v>0</v>
      </c>
      <c r="L105" s="16">
        <f t="shared" si="46"/>
        <v>0</v>
      </c>
      <c r="M105" s="50">
        <f t="shared" si="47"/>
        <v>0</v>
      </c>
      <c r="P105" s="16">
        <f t="shared" si="48"/>
        <v>0</v>
      </c>
      <c r="Q105" s="50">
        <f t="shared" si="49"/>
        <v>0</v>
      </c>
      <c r="T105" s="16">
        <f t="shared" si="50"/>
        <v>0</v>
      </c>
      <c r="U105" s="50">
        <f t="shared" si="51"/>
        <v>0</v>
      </c>
      <c r="X105" s="16">
        <f t="shared" si="52"/>
        <v>0</v>
      </c>
      <c r="Y105" s="50">
        <f t="shared" si="53"/>
        <v>0</v>
      </c>
      <c r="AB105" s="16">
        <f t="shared" si="54"/>
        <v>0</v>
      </c>
      <c r="AC105" s="50">
        <f t="shared" si="55"/>
        <v>0</v>
      </c>
      <c r="AF105" s="16">
        <f t="shared" si="56"/>
        <v>0</v>
      </c>
      <c r="AG105" s="50">
        <f t="shared" si="57"/>
        <v>0</v>
      </c>
      <c r="AJ105" s="16">
        <f t="shared" si="58"/>
        <v>0</v>
      </c>
      <c r="AK105" s="50">
        <f t="shared" si="59"/>
        <v>0</v>
      </c>
      <c r="AN105" s="16">
        <f t="shared" si="60"/>
        <v>0</v>
      </c>
      <c r="AO105" s="50">
        <f t="shared" si="61"/>
        <v>0</v>
      </c>
      <c r="AR105" s="16">
        <f t="shared" si="62"/>
        <v>0</v>
      </c>
      <c r="AS105" s="50">
        <f t="shared" si="63"/>
        <v>0</v>
      </c>
    </row>
    <row r="106" spans="1:45">
      <c r="A106" s="2">
        <f t="shared" si="43"/>
        <v>46142</v>
      </c>
      <c r="B106" s="3">
        <f>ROWS(B$16:B106)</f>
        <v>91</v>
      </c>
      <c r="C106" t="s">
        <v>94</v>
      </c>
      <c r="D106">
        <f t="shared" si="64"/>
        <v>8</v>
      </c>
      <c r="E106" t="s">
        <v>95</v>
      </c>
      <c r="H106" s="16">
        <f t="shared" si="44"/>
        <v>0</v>
      </c>
      <c r="I106" s="50">
        <f t="shared" si="45"/>
        <v>0</v>
      </c>
      <c r="L106" s="16">
        <f t="shared" si="46"/>
        <v>0</v>
      </c>
      <c r="M106" s="50">
        <f t="shared" si="47"/>
        <v>0</v>
      </c>
      <c r="P106" s="16">
        <f t="shared" si="48"/>
        <v>0</v>
      </c>
      <c r="Q106" s="50">
        <f t="shared" si="49"/>
        <v>0</v>
      </c>
      <c r="T106" s="16">
        <f t="shared" si="50"/>
        <v>0</v>
      </c>
      <c r="U106" s="50">
        <f t="shared" si="51"/>
        <v>0</v>
      </c>
      <c r="X106" s="16">
        <f t="shared" si="52"/>
        <v>0</v>
      </c>
      <c r="Y106" s="50">
        <f t="shared" si="53"/>
        <v>0</v>
      </c>
      <c r="AB106" s="16">
        <f t="shared" si="54"/>
        <v>0</v>
      </c>
      <c r="AC106" s="50">
        <f t="shared" si="55"/>
        <v>0</v>
      </c>
      <c r="AF106" s="16">
        <f t="shared" si="56"/>
        <v>0</v>
      </c>
      <c r="AG106" s="50">
        <f t="shared" si="57"/>
        <v>0</v>
      </c>
      <c r="AJ106" s="16">
        <f t="shared" si="58"/>
        <v>0</v>
      </c>
      <c r="AK106" s="50">
        <f t="shared" si="59"/>
        <v>0</v>
      </c>
      <c r="AN106" s="16">
        <f t="shared" si="60"/>
        <v>0</v>
      </c>
      <c r="AO106" s="50">
        <f t="shared" si="61"/>
        <v>0</v>
      </c>
      <c r="AR106" s="16">
        <f t="shared" si="62"/>
        <v>0</v>
      </c>
      <c r="AS106" s="50">
        <f t="shared" si="63"/>
        <v>0</v>
      </c>
    </row>
    <row r="107" spans="1:45">
      <c r="A107" s="2">
        <f t="shared" si="43"/>
        <v>46173</v>
      </c>
      <c r="B107" s="3">
        <f>ROWS(B$16:B107)</f>
        <v>92</v>
      </c>
      <c r="C107" t="s">
        <v>96</v>
      </c>
      <c r="D107">
        <f t="shared" si="64"/>
        <v>8</v>
      </c>
      <c r="E107" t="s">
        <v>97</v>
      </c>
      <c r="H107" s="16">
        <f t="shared" si="44"/>
        <v>0</v>
      </c>
      <c r="I107" s="50">
        <f t="shared" si="45"/>
        <v>0</v>
      </c>
      <c r="L107" s="16">
        <f t="shared" si="46"/>
        <v>0</v>
      </c>
      <c r="M107" s="50">
        <f t="shared" si="47"/>
        <v>0</v>
      </c>
      <c r="P107" s="16">
        <f t="shared" si="48"/>
        <v>0</v>
      </c>
      <c r="Q107" s="50">
        <f t="shared" si="49"/>
        <v>0</v>
      </c>
      <c r="T107" s="16">
        <f t="shared" si="50"/>
        <v>0</v>
      </c>
      <c r="U107" s="50">
        <f t="shared" si="51"/>
        <v>0</v>
      </c>
      <c r="X107" s="16">
        <f t="shared" si="52"/>
        <v>0</v>
      </c>
      <c r="Y107" s="50">
        <f t="shared" si="53"/>
        <v>0</v>
      </c>
      <c r="AB107" s="16">
        <f t="shared" si="54"/>
        <v>0</v>
      </c>
      <c r="AC107" s="50">
        <f t="shared" si="55"/>
        <v>0</v>
      </c>
      <c r="AF107" s="16">
        <f t="shared" si="56"/>
        <v>0</v>
      </c>
      <c r="AG107" s="50">
        <f t="shared" si="57"/>
        <v>0</v>
      </c>
      <c r="AJ107" s="16">
        <f t="shared" si="58"/>
        <v>0</v>
      </c>
      <c r="AK107" s="50">
        <f t="shared" si="59"/>
        <v>0</v>
      </c>
      <c r="AN107" s="16">
        <f t="shared" si="60"/>
        <v>0</v>
      </c>
      <c r="AO107" s="50">
        <f t="shared" si="61"/>
        <v>0</v>
      </c>
      <c r="AR107" s="16">
        <f t="shared" si="62"/>
        <v>0</v>
      </c>
      <c r="AS107" s="50">
        <f t="shared" si="63"/>
        <v>0</v>
      </c>
    </row>
    <row r="108" spans="1:45">
      <c r="A108" s="2">
        <f t="shared" si="43"/>
        <v>46203</v>
      </c>
      <c r="B108" s="3">
        <f>ROWS(B$16:B108)</f>
        <v>93</v>
      </c>
      <c r="C108" t="s">
        <v>98</v>
      </c>
      <c r="D108">
        <f t="shared" si="64"/>
        <v>8</v>
      </c>
      <c r="E108" t="s">
        <v>99</v>
      </c>
      <c r="H108" s="16">
        <f t="shared" si="44"/>
        <v>0</v>
      </c>
      <c r="I108" s="50">
        <f t="shared" si="45"/>
        <v>0</v>
      </c>
      <c r="L108" s="16">
        <f t="shared" si="46"/>
        <v>0</v>
      </c>
      <c r="M108" s="50">
        <f t="shared" si="47"/>
        <v>0</v>
      </c>
      <c r="P108" s="16">
        <f t="shared" si="48"/>
        <v>0</v>
      </c>
      <c r="Q108" s="50">
        <f t="shared" si="49"/>
        <v>0</v>
      </c>
      <c r="T108" s="16">
        <f t="shared" si="50"/>
        <v>0</v>
      </c>
      <c r="U108" s="50">
        <f t="shared" si="51"/>
        <v>0</v>
      </c>
      <c r="X108" s="16">
        <f t="shared" si="52"/>
        <v>0</v>
      </c>
      <c r="Y108" s="50">
        <f t="shared" si="53"/>
        <v>0</v>
      </c>
      <c r="AB108" s="16">
        <f t="shared" si="54"/>
        <v>0</v>
      </c>
      <c r="AC108" s="50">
        <f t="shared" si="55"/>
        <v>0</v>
      </c>
      <c r="AF108" s="16">
        <f t="shared" si="56"/>
        <v>0</v>
      </c>
      <c r="AG108" s="50">
        <f t="shared" si="57"/>
        <v>0</v>
      </c>
      <c r="AJ108" s="16">
        <f t="shared" si="58"/>
        <v>0</v>
      </c>
      <c r="AK108" s="50">
        <f t="shared" si="59"/>
        <v>0</v>
      </c>
      <c r="AN108" s="16">
        <f t="shared" si="60"/>
        <v>0</v>
      </c>
      <c r="AO108" s="50">
        <f t="shared" si="61"/>
        <v>0</v>
      </c>
      <c r="AR108" s="16">
        <f t="shared" si="62"/>
        <v>0</v>
      </c>
      <c r="AS108" s="50">
        <f t="shared" si="63"/>
        <v>0</v>
      </c>
    </row>
    <row r="109" spans="1:45">
      <c r="A109" s="2">
        <f t="shared" si="43"/>
        <v>46234</v>
      </c>
      <c r="B109" s="3">
        <f>ROWS(B$16:B109)</f>
        <v>94</v>
      </c>
      <c r="C109" t="s">
        <v>100</v>
      </c>
      <c r="D109">
        <f t="shared" si="64"/>
        <v>8</v>
      </c>
      <c r="E109" t="s">
        <v>101</v>
      </c>
      <c r="H109" s="16">
        <f t="shared" si="44"/>
        <v>0</v>
      </c>
      <c r="I109" s="50">
        <f t="shared" si="45"/>
        <v>0</v>
      </c>
      <c r="L109" s="16">
        <f t="shared" si="46"/>
        <v>0</v>
      </c>
      <c r="M109" s="50">
        <f t="shared" si="47"/>
        <v>0</v>
      </c>
      <c r="P109" s="16">
        <f t="shared" si="48"/>
        <v>0</v>
      </c>
      <c r="Q109" s="50">
        <f t="shared" si="49"/>
        <v>0</v>
      </c>
      <c r="T109" s="16">
        <f t="shared" si="50"/>
        <v>0</v>
      </c>
      <c r="U109" s="50">
        <f t="shared" si="51"/>
        <v>0</v>
      </c>
      <c r="X109" s="16">
        <f t="shared" si="52"/>
        <v>0</v>
      </c>
      <c r="Y109" s="50">
        <f t="shared" si="53"/>
        <v>0</v>
      </c>
      <c r="AB109" s="16">
        <f t="shared" si="54"/>
        <v>0</v>
      </c>
      <c r="AC109" s="50">
        <f t="shared" si="55"/>
        <v>0</v>
      </c>
      <c r="AF109" s="16">
        <f t="shared" si="56"/>
        <v>0</v>
      </c>
      <c r="AG109" s="50">
        <f t="shared" si="57"/>
        <v>0</v>
      </c>
      <c r="AJ109" s="16">
        <f t="shared" si="58"/>
        <v>0</v>
      </c>
      <c r="AK109" s="50">
        <f t="shared" si="59"/>
        <v>0</v>
      </c>
      <c r="AN109" s="16">
        <f t="shared" si="60"/>
        <v>0</v>
      </c>
      <c r="AO109" s="50">
        <f t="shared" si="61"/>
        <v>0</v>
      </c>
      <c r="AR109" s="16">
        <f t="shared" si="62"/>
        <v>0</v>
      </c>
      <c r="AS109" s="50">
        <f t="shared" si="63"/>
        <v>0</v>
      </c>
    </row>
    <row r="110" spans="1:45">
      <c r="A110" s="2">
        <f t="shared" si="43"/>
        <v>46265</v>
      </c>
      <c r="B110" s="3">
        <f>ROWS(B$16:B110)</f>
        <v>95</v>
      </c>
      <c r="C110" t="s">
        <v>102</v>
      </c>
      <c r="D110">
        <f t="shared" si="64"/>
        <v>8</v>
      </c>
      <c r="E110" t="s">
        <v>103</v>
      </c>
      <c r="H110" s="16">
        <f t="shared" si="44"/>
        <v>0</v>
      </c>
      <c r="I110" s="50">
        <f t="shared" si="45"/>
        <v>0</v>
      </c>
      <c r="L110" s="16">
        <f t="shared" si="46"/>
        <v>0</v>
      </c>
      <c r="M110" s="50">
        <f t="shared" si="47"/>
        <v>0</v>
      </c>
      <c r="P110" s="16">
        <f t="shared" si="48"/>
        <v>0</v>
      </c>
      <c r="Q110" s="50">
        <f t="shared" si="49"/>
        <v>0</v>
      </c>
      <c r="T110" s="16">
        <f t="shared" si="50"/>
        <v>0</v>
      </c>
      <c r="U110" s="50">
        <f t="shared" si="51"/>
        <v>0</v>
      </c>
      <c r="X110" s="16">
        <f t="shared" si="52"/>
        <v>0</v>
      </c>
      <c r="Y110" s="50">
        <f t="shared" si="53"/>
        <v>0</v>
      </c>
      <c r="AB110" s="16">
        <f t="shared" si="54"/>
        <v>0</v>
      </c>
      <c r="AC110" s="50">
        <f t="shared" si="55"/>
        <v>0</v>
      </c>
      <c r="AF110" s="16">
        <f t="shared" si="56"/>
        <v>0</v>
      </c>
      <c r="AG110" s="50">
        <f t="shared" si="57"/>
        <v>0</v>
      </c>
      <c r="AJ110" s="16">
        <f t="shared" si="58"/>
        <v>0</v>
      </c>
      <c r="AK110" s="50">
        <f t="shared" si="59"/>
        <v>0</v>
      </c>
      <c r="AN110" s="16">
        <f t="shared" si="60"/>
        <v>0</v>
      </c>
      <c r="AO110" s="50">
        <f t="shared" si="61"/>
        <v>0</v>
      </c>
      <c r="AR110" s="16">
        <f t="shared" si="62"/>
        <v>0</v>
      </c>
      <c r="AS110" s="50">
        <f t="shared" si="63"/>
        <v>0</v>
      </c>
    </row>
    <row r="111" spans="1:45">
      <c r="A111" s="2">
        <f t="shared" si="43"/>
        <v>46295</v>
      </c>
      <c r="B111" s="3">
        <f>ROWS(B$16:B111)</f>
        <v>96</v>
      </c>
      <c r="C111" t="s">
        <v>104</v>
      </c>
      <c r="D111">
        <f t="shared" si="64"/>
        <v>8</v>
      </c>
      <c r="E111" t="s">
        <v>105</v>
      </c>
      <c r="H111" s="16">
        <f t="shared" si="44"/>
        <v>0</v>
      </c>
      <c r="I111" s="50">
        <f t="shared" si="45"/>
        <v>0</v>
      </c>
      <c r="L111" s="16">
        <f t="shared" si="46"/>
        <v>0</v>
      </c>
      <c r="M111" s="50">
        <f t="shared" si="47"/>
        <v>0</v>
      </c>
      <c r="P111" s="16">
        <f t="shared" si="48"/>
        <v>0</v>
      </c>
      <c r="Q111" s="50">
        <f t="shared" si="49"/>
        <v>0</v>
      </c>
      <c r="T111" s="16">
        <f t="shared" si="50"/>
        <v>0</v>
      </c>
      <c r="U111" s="50">
        <f t="shared" si="51"/>
        <v>0</v>
      </c>
      <c r="X111" s="16">
        <f t="shared" si="52"/>
        <v>0</v>
      </c>
      <c r="Y111" s="50">
        <f t="shared" si="53"/>
        <v>0</v>
      </c>
      <c r="AB111" s="16">
        <f t="shared" si="54"/>
        <v>0</v>
      </c>
      <c r="AC111" s="50">
        <f t="shared" si="55"/>
        <v>0</v>
      </c>
      <c r="AF111" s="16">
        <f t="shared" si="56"/>
        <v>0</v>
      </c>
      <c r="AG111" s="50">
        <f t="shared" si="57"/>
        <v>0</v>
      </c>
      <c r="AJ111" s="16">
        <f t="shared" si="58"/>
        <v>0</v>
      </c>
      <c r="AK111" s="50">
        <f t="shared" si="59"/>
        <v>0</v>
      </c>
      <c r="AN111" s="16">
        <f t="shared" si="60"/>
        <v>0</v>
      </c>
      <c r="AO111" s="50">
        <f t="shared" si="61"/>
        <v>0</v>
      </c>
      <c r="AR111" s="16">
        <f t="shared" si="62"/>
        <v>0</v>
      </c>
      <c r="AS111" s="50">
        <f t="shared" si="63"/>
        <v>0</v>
      </c>
    </row>
    <row r="112" spans="1:45">
      <c r="A112" s="2">
        <f t="shared" si="43"/>
        <v>46326</v>
      </c>
      <c r="B112" s="3">
        <f>ROWS(B$16:B112)</f>
        <v>97</v>
      </c>
      <c r="C112" t="s">
        <v>106</v>
      </c>
      <c r="D112">
        <f t="shared" si="64"/>
        <v>9</v>
      </c>
      <c r="E112" t="s">
        <v>107</v>
      </c>
      <c r="H112" s="16">
        <f t="shared" si="44"/>
        <v>0</v>
      </c>
      <c r="I112" s="50">
        <f t="shared" si="45"/>
        <v>0</v>
      </c>
      <c r="L112" s="16">
        <f t="shared" si="46"/>
        <v>0</v>
      </c>
      <c r="M112" s="50">
        <f t="shared" si="47"/>
        <v>0</v>
      </c>
      <c r="P112" s="16">
        <f t="shared" si="48"/>
        <v>0</v>
      </c>
      <c r="Q112" s="50">
        <f t="shared" si="49"/>
        <v>0</v>
      </c>
      <c r="T112" s="16">
        <f t="shared" si="50"/>
        <v>0</v>
      </c>
      <c r="U112" s="50">
        <f t="shared" si="51"/>
        <v>0</v>
      </c>
      <c r="X112" s="16">
        <f t="shared" si="52"/>
        <v>0</v>
      </c>
      <c r="Y112" s="50">
        <f t="shared" si="53"/>
        <v>0</v>
      </c>
      <c r="AB112" s="16">
        <f t="shared" si="54"/>
        <v>0</v>
      </c>
      <c r="AC112" s="50">
        <f t="shared" si="55"/>
        <v>0</v>
      </c>
      <c r="AF112" s="16">
        <f t="shared" si="56"/>
        <v>0</v>
      </c>
      <c r="AG112" s="50">
        <f t="shared" si="57"/>
        <v>0</v>
      </c>
      <c r="AJ112" s="16">
        <f t="shared" si="58"/>
        <v>0</v>
      </c>
      <c r="AK112" s="50">
        <f t="shared" si="59"/>
        <v>0</v>
      </c>
      <c r="AN112" s="16">
        <f t="shared" si="60"/>
        <v>0</v>
      </c>
      <c r="AO112" s="50">
        <f t="shared" si="61"/>
        <v>0</v>
      </c>
      <c r="AR112" s="16">
        <f t="shared" si="62"/>
        <v>0</v>
      </c>
      <c r="AS112" s="50">
        <f t="shared" si="63"/>
        <v>0</v>
      </c>
    </row>
    <row r="113" spans="1:45">
      <c r="A113" s="2">
        <f t="shared" si="43"/>
        <v>46356</v>
      </c>
      <c r="B113" s="3">
        <f>ROWS(B$16:B113)</f>
        <v>98</v>
      </c>
      <c r="C113" t="s">
        <v>108</v>
      </c>
      <c r="D113">
        <f t="shared" si="64"/>
        <v>9</v>
      </c>
      <c r="E113" t="s">
        <v>109</v>
      </c>
      <c r="H113" s="16">
        <f t="shared" si="44"/>
        <v>0</v>
      </c>
      <c r="I113" s="50">
        <f t="shared" si="45"/>
        <v>0</v>
      </c>
      <c r="L113" s="16">
        <f t="shared" si="46"/>
        <v>0</v>
      </c>
      <c r="M113" s="50">
        <f t="shared" si="47"/>
        <v>0</v>
      </c>
      <c r="P113" s="16">
        <f t="shared" si="48"/>
        <v>0</v>
      </c>
      <c r="Q113" s="50">
        <f t="shared" si="49"/>
        <v>0</v>
      </c>
      <c r="T113" s="16">
        <f t="shared" si="50"/>
        <v>0</v>
      </c>
      <c r="U113" s="50">
        <f t="shared" si="51"/>
        <v>0</v>
      </c>
      <c r="X113" s="16">
        <f t="shared" si="52"/>
        <v>0</v>
      </c>
      <c r="Y113" s="50">
        <f t="shared" si="53"/>
        <v>0</v>
      </c>
      <c r="AB113" s="16">
        <f t="shared" si="54"/>
        <v>0</v>
      </c>
      <c r="AC113" s="50">
        <f t="shared" si="55"/>
        <v>0</v>
      </c>
      <c r="AF113" s="16">
        <f t="shared" si="56"/>
        <v>0</v>
      </c>
      <c r="AG113" s="50">
        <f t="shared" si="57"/>
        <v>0</v>
      </c>
      <c r="AJ113" s="16">
        <f t="shared" si="58"/>
        <v>0</v>
      </c>
      <c r="AK113" s="50">
        <f t="shared" si="59"/>
        <v>0</v>
      </c>
      <c r="AN113" s="16">
        <f t="shared" si="60"/>
        <v>0</v>
      </c>
      <c r="AO113" s="50">
        <f t="shared" si="61"/>
        <v>0</v>
      </c>
      <c r="AR113" s="16">
        <f t="shared" si="62"/>
        <v>0</v>
      </c>
      <c r="AS113" s="50">
        <f t="shared" si="63"/>
        <v>0</v>
      </c>
    </row>
    <row r="114" spans="1:45">
      <c r="A114" s="2">
        <f t="shared" si="43"/>
        <v>46387</v>
      </c>
      <c r="B114" s="3">
        <f>ROWS(B$16:B114)</f>
        <v>99</v>
      </c>
      <c r="C114" t="s">
        <v>110</v>
      </c>
      <c r="D114">
        <f t="shared" si="64"/>
        <v>9</v>
      </c>
      <c r="E114" t="s">
        <v>111</v>
      </c>
      <c r="H114" s="16">
        <f t="shared" si="44"/>
        <v>0</v>
      </c>
      <c r="I114" s="50">
        <f t="shared" si="45"/>
        <v>0</v>
      </c>
      <c r="L114" s="16">
        <f t="shared" si="46"/>
        <v>0</v>
      </c>
      <c r="M114" s="50">
        <f t="shared" si="47"/>
        <v>0</v>
      </c>
      <c r="P114" s="16">
        <f t="shared" si="48"/>
        <v>0</v>
      </c>
      <c r="Q114" s="50">
        <f t="shared" si="49"/>
        <v>0</v>
      </c>
      <c r="T114" s="16">
        <f t="shared" si="50"/>
        <v>0</v>
      </c>
      <c r="U114" s="50">
        <f t="shared" si="51"/>
        <v>0</v>
      </c>
      <c r="X114" s="16">
        <f t="shared" si="52"/>
        <v>0</v>
      </c>
      <c r="Y114" s="50">
        <f t="shared" si="53"/>
        <v>0</v>
      </c>
      <c r="AB114" s="16">
        <f t="shared" si="54"/>
        <v>0</v>
      </c>
      <c r="AC114" s="50">
        <f t="shared" si="55"/>
        <v>0</v>
      </c>
      <c r="AF114" s="16">
        <f t="shared" si="56"/>
        <v>0</v>
      </c>
      <c r="AG114" s="50">
        <f t="shared" si="57"/>
        <v>0</v>
      </c>
      <c r="AJ114" s="16">
        <f t="shared" si="58"/>
        <v>0</v>
      </c>
      <c r="AK114" s="50">
        <f t="shared" si="59"/>
        <v>0</v>
      </c>
      <c r="AN114" s="16">
        <f t="shared" si="60"/>
        <v>0</v>
      </c>
      <c r="AO114" s="50">
        <f t="shared" si="61"/>
        <v>0</v>
      </c>
      <c r="AR114" s="16">
        <f t="shared" si="62"/>
        <v>0</v>
      </c>
      <c r="AS114" s="50">
        <f t="shared" si="63"/>
        <v>0</v>
      </c>
    </row>
  </sheetData>
  <dataValidations count="1">
    <dataValidation type="list" allowBlank="1" showInputMessage="1" showErrorMessage="1" sqref="M14 AS14 AO14 AK14 AG14 AC14 Y14 U14 Q14" xr:uid="{0D4149D2-6B1B-4F84-8E56-1E4E283A47CF}">
      <formula1>$O$5:$O$7</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CD4246A-B7D7-41A6-91E9-AF24CDFB63F8}">
          <x14:formula1>
            <xm:f>Instructions!$O$16:$O$18</xm:f>
          </x14:formula1>
          <xm:sqref>I14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EB4B4-D68D-4A98-A285-8EFC15833E13}">
  <dimension ref="A1:AP88"/>
  <sheetViews>
    <sheetView showGridLines="0" topLeftCell="A8" zoomScale="90" zoomScaleNormal="90" workbookViewId="0">
      <selection activeCell="D13" sqref="D13"/>
    </sheetView>
  </sheetViews>
  <sheetFormatPr baseColWidth="10" defaultColWidth="8.83203125" defaultRowHeight="15"/>
  <cols>
    <col min="2" max="2" width="10.1640625" bestFit="1" customWidth="1"/>
    <col min="3" max="3" width="0.83203125" customWidth="1"/>
    <col min="4" max="6" width="10.33203125" customWidth="1"/>
    <col min="7" max="7" width="0.83203125" customWidth="1"/>
    <col min="8" max="10" width="10.33203125" customWidth="1"/>
    <col min="11" max="11" width="0.83203125" customWidth="1"/>
    <col min="15" max="15" width="0.83203125" customWidth="1"/>
    <col min="19" max="19" width="0.83203125" customWidth="1"/>
    <col min="23" max="23" width="0.83203125" customWidth="1"/>
    <col min="27" max="27" width="0.83203125" customWidth="1"/>
    <col min="31" max="31" width="0.83203125" customWidth="1"/>
    <col min="35" max="35" width="0.83203125" customWidth="1"/>
    <col min="39" max="39" width="0.83203125" customWidth="1"/>
  </cols>
  <sheetData>
    <row r="1" spans="1:42" s="6" customFormat="1" ht="48.75" customHeight="1">
      <c r="C1" s="7" t="s">
        <v>32</v>
      </c>
      <c r="F1" s="8"/>
      <c r="G1" s="8"/>
      <c r="H1" s="8"/>
      <c r="R1" s="9"/>
      <c r="S1" s="9"/>
      <c r="T1" s="9"/>
      <c r="U1" s="9"/>
      <c r="V1" s="9"/>
      <c r="W1" s="9"/>
      <c r="Y1" s="10"/>
    </row>
    <row r="2" spans="1:42" s="6" customFormat="1" ht="14">
      <c r="R2" s="9"/>
      <c r="S2" s="9"/>
      <c r="T2" s="9"/>
      <c r="U2" s="9"/>
      <c r="V2" s="9"/>
      <c r="W2" s="9"/>
    </row>
    <row r="3" spans="1:42" ht="16">
      <c r="B3" s="27"/>
      <c r="C3" s="11" t="s">
        <v>31</v>
      </c>
      <c r="D3" s="25"/>
      <c r="E3" s="26">
        <f>Calculation!I3</f>
        <v>43377</v>
      </c>
      <c r="F3" s="27"/>
    </row>
    <row r="5" spans="1:42" s="12" customFormat="1" ht="9" customHeight="1"/>
    <row r="7" spans="1:42">
      <c r="B7" s="31" t="s">
        <v>41</v>
      </c>
      <c r="D7" s="55" t="str">
        <f>Calculation!I7</f>
        <v>Asset 1</v>
      </c>
      <c r="E7" s="56"/>
      <c r="F7" s="57"/>
      <c r="H7" s="55" t="str">
        <f>Calculation!M7</f>
        <v>Asset 2</v>
      </c>
      <c r="I7" s="56"/>
      <c r="J7" s="57"/>
      <c r="L7" s="55" t="str">
        <f>Calculation!Q7</f>
        <v>Asset 3</v>
      </c>
      <c r="M7" s="56"/>
      <c r="N7" s="57"/>
      <c r="P7" s="55" t="str">
        <f>Calculation!U7</f>
        <v>Asset 4</v>
      </c>
      <c r="Q7" s="56"/>
      <c r="R7" s="57"/>
      <c r="T7" s="55" t="str">
        <f>Calculation!Y7</f>
        <v>Asset 5</v>
      </c>
      <c r="U7" s="56"/>
      <c r="V7" s="57"/>
      <c r="X7" s="55" t="str">
        <f>Calculation!AC7</f>
        <v>Asset 6</v>
      </c>
      <c r="Y7" s="56"/>
      <c r="Z7" s="57"/>
      <c r="AB7" s="55" t="str">
        <f>Calculation!AG7</f>
        <v>Asset 7</v>
      </c>
      <c r="AC7" s="56"/>
      <c r="AD7" s="57"/>
      <c r="AF7" s="55" t="str">
        <f>Calculation!AK7</f>
        <v>Asset 8</v>
      </c>
      <c r="AG7" s="56"/>
      <c r="AH7" s="57"/>
      <c r="AJ7" s="55" t="str">
        <f>Calculation!AO7</f>
        <v>Asset 9</v>
      </c>
      <c r="AK7" s="56"/>
      <c r="AL7" s="57"/>
      <c r="AN7" s="55" t="str">
        <f>Calculation!AS7</f>
        <v>Asset 10</v>
      </c>
      <c r="AO7" s="56"/>
      <c r="AP7" s="57"/>
    </row>
    <row r="8" spans="1:42" s="23" customFormat="1" ht="140">
      <c r="A8" s="24"/>
      <c r="B8" s="28"/>
      <c r="C8" s="24"/>
      <c r="D8" s="32" t="s">
        <v>43</v>
      </c>
      <c r="E8" s="24" t="s">
        <v>42</v>
      </c>
      <c r="F8" s="33" t="s">
        <v>54</v>
      </c>
      <c r="G8" s="24"/>
      <c r="H8" s="32" t="s">
        <v>43</v>
      </c>
      <c r="I8" s="24" t="s">
        <v>42</v>
      </c>
      <c r="J8" s="33" t="s">
        <v>54</v>
      </c>
      <c r="K8" s="24"/>
      <c r="L8" s="32" t="s">
        <v>43</v>
      </c>
      <c r="M8" s="24" t="s">
        <v>42</v>
      </c>
      <c r="N8" s="33" t="s">
        <v>54</v>
      </c>
      <c r="O8" s="24"/>
      <c r="P8" s="32" t="s">
        <v>43</v>
      </c>
      <c r="Q8" s="24" t="s">
        <v>42</v>
      </c>
      <c r="R8" s="33" t="s">
        <v>54</v>
      </c>
      <c r="S8" s="24"/>
      <c r="T8" s="32" t="s">
        <v>43</v>
      </c>
      <c r="U8" s="24" t="s">
        <v>42</v>
      </c>
      <c r="V8" s="33" t="s">
        <v>54</v>
      </c>
      <c r="W8" s="24"/>
      <c r="X8" s="32" t="s">
        <v>43</v>
      </c>
      <c r="Y8" s="24" t="s">
        <v>42</v>
      </c>
      <c r="Z8" s="33" t="s">
        <v>54</v>
      </c>
      <c r="AA8" s="24"/>
      <c r="AB8" s="32" t="s">
        <v>43</v>
      </c>
      <c r="AC8" s="24" t="s">
        <v>42</v>
      </c>
      <c r="AD8" s="33" t="s">
        <v>54</v>
      </c>
      <c r="AE8" s="24"/>
      <c r="AF8" s="32" t="s">
        <v>43</v>
      </c>
      <c r="AG8" s="24" t="s">
        <v>42</v>
      </c>
      <c r="AH8" s="33" t="s">
        <v>54</v>
      </c>
      <c r="AI8" s="24"/>
      <c r="AJ8" s="32" t="s">
        <v>43</v>
      </c>
      <c r="AK8" s="24" t="s">
        <v>42</v>
      </c>
      <c r="AL8" s="33" t="s">
        <v>54</v>
      </c>
      <c r="AM8" s="24"/>
      <c r="AN8" s="32" t="s">
        <v>43</v>
      </c>
      <c r="AO8" s="24" t="s">
        <v>42</v>
      </c>
      <c r="AP8" s="33" t="s">
        <v>54</v>
      </c>
    </row>
    <row r="9" spans="1:42">
      <c r="B9" s="29">
        <f>Calculation!A16</f>
        <v>43404</v>
      </c>
      <c r="D9" s="34">
        <f>IF(Calculation!I$8&lt;'Balance Sheet'!$B9,Calculation!$I$10,0)</f>
        <v>250000</v>
      </c>
      <c r="E9" s="35">
        <f>-Calculation!I16</f>
        <v>-6916.666666666667</v>
      </c>
      <c r="F9" s="36">
        <f>D9+E9</f>
        <v>243083.33333333334</v>
      </c>
      <c r="H9" s="34">
        <f>IF(Calculation!M$8&lt;'Balance Sheet'!$B9,Calculation!$I$10,0)</f>
        <v>0</v>
      </c>
      <c r="I9" s="35">
        <f>-Calculation!M16</f>
        <v>0</v>
      </c>
      <c r="J9" s="36">
        <f>H9+I9</f>
        <v>0</v>
      </c>
      <c r="L9" s="34">
        <f>IF(Calculation!Q$8&lt;'Balance Sheet'!$B9,Calculation!$I$10,0)</f>
        <v>0</v>
      </c>
      <c r="M9" s="35">
        <f>-Calculation!Q16</f>
        <v>0</v>
      </c>
      <c r="N9" s="36">
        <f>L9+M9</f>
        <v>0</v>
      </c>
      <c r="P9" s="34">
        <f>IF(Calculation!U$8&lt;'Balance Sheet'!$B9,Calculation!$I$10,0)</f>
        <v>0</v>
      </c>
      <c r="Q9" s="35">
        <f>-Calculation!U16</f>
        <v>0</v>
      </c>
      <c r="R9" s="36">
        <f>P9+Q9</f>
        <v>0</v>
      </c>
      <c r="T9" s="34">
        <f>IF(Calculation!Y$8&lt;'Balance Sheet'!$B9,Calculation!$I$10,0)</f>
        <v>0</v>
      </c>
      <c r="U9" s="35">
        <f>-Calculation!Y16</f>
        <v>0</v>
      </c>
      <c r="V9" s="36">
        <f>T9+U9</f>
        <v>0</v>
      </c>
      <c r="X9" s="34">
        <f>IF(Calculation!AC$8&lt;'Balance Sheet'!$B9,Calculation!$I$10,0)</f>
        <v>0</v>
      </c>
      <c r="Y9" s="35">
        <f>-Calculation!AC16</f>
        <v>0</v>
      </c>
      <c r="Z9" s="36">
        <f>X9+Y9</f>
        <v>0</v>
      </c>
      <c r="AB9" s="34">
        <f>IF(Calculation!AG$8&lt;'Balance Sheet'!$B9,Calculation!$I$10,0)</f>
        <v>250000</v>
      </c>
      <c r="AC9" s="35">
        <f>-Calculation!AG16</f>
        <v>-66.666666666666671</v>
      </c>
      <c r="AD9" s="36">
        <f>AB9+AC9</f>
        <v>249933.33333333334</v>
      </c>
      <c r="AF9" s="34">
        <f>IF(Calculation!AK$8&lt;'Balance Sheet'!$B9,Calculation!$I$10,0)</f>
        <v>0</v>
      </c>
      <c r="AG9" s="35">
        <f>-Calculation!AK16</f>
        <v>0</v>
      </c>
      <c r="AH9" s="36">
        <f>AF9+AG9</f>
        <v>0</v>
      </c>
      <c r="AJ9" s="34">
        <f>IF(Calculation!AO$8&lt;'Balance Sheet'!$B9,Calculation!$I$10,0)</f>
        <v>0</v>
      </c>
      <c r="AK9" s="35">
        <f>-Calculation!AO16</f>
        <v>0</v>
      </c>
      <c r="AL9" s="36">
        <f>AJ9+AK9</f>
        <v>0</v>
      </c>
      <c r="AN9" s="34">
        <f>IF(Calculation!AS$8&lt;'Balance Sheet'!$B9,Calculation!$I$10,0)</f>
        <v>0</v>
      </c>
      <c r="AO9" s="35">
        <f>-Calculation!AS16</f>
        <v>0</v>
      </c>
      <c r="AP9" s="36">
        <f>AN9+AO9</f>
        <v>0</v>
      </c>
    </row>
    <row r="10" spans="1:42">
      <c r="B10" s="29">
        <f>Calculation!A17</f>
        <v>43434</v>
      </c>
      <c r="D10" s="34">
        <f>IF(Calculation!I$8&lt;'Balance Sheet'!$B10,Calculation!$I$10,0)</f>
        <v>250000</v>
      </c>
      <c r="E10" s="35">
        <f>E9-Calculation!I17</f>
        <v>-13833.333333333334</v>
      </c>
      <c r="F10" s="36">
        <f t="shared" ref="F10:F56" si="0">D10+E10</f>
        <v>236166.66666666666</v>
      </c>
      <c r="H10" s="34">
        <f>IF(Calculation!M$8&lt;'Balance Sheet'!$B10,Calculation!$I$10,0)</f>
        <v>250000</v>
      </c>
      <c r="I10" s="35">
        <f>I9-Calculation!M17</f>
        <v>-3692.3076923076924</v>
      </c>
      <c r="J10" s="36">
        <f t="shared" ref="J10:J73" si="1">H10+I10</f>
        <v>246307.69230769231</v>
      </c>
      <c r="L10" s="34">
        <f>IF(Calculation!Q$8&lt;'Balance Sheet'!$B10,Calculation!$I$10,0)</f>
        <v>0</v>
      </c>
      <c r="M10" s="35">
        <f>M9-Calculation!Q17</f>
        <v>0</v>
      </c>
      <c r="N10" s="36">
        <f t="shared" ref="N10:N73" si="2">L10+M10</f>
        <v>0</v>
      </c>
      <c r="P10" s="34">
        <f>IF(Calculation!U$8&lt;'Balance Sheet'!$B10,Calculation!$I$10,0)</f>
        <v>0</v>
      </c>
      <c r="Q10" s="35">
        <f>Q9-Calculation!U17</f>
        <v>0</v>
      </c>
      <c r="R10" s="36">
        <f t="shared" ref="R10:R73" si="3">P10+Q10</f>
        <v>0</v>
      </c>
      <c r="T10" s="34">
        <f>IF(Calculation!Y$8&lt;'Balance Sheet'!$B10,Calculation!$I$10,0)</f>
        <v>0</v>
      </c>
      <c r="U10" s="35">
        <f>U9-Calculation!Y17</f>
        <v>0</v>
      </c>
      <c r="V10" s="36">
        <f t="shared" ref="V10:V73" si="4">T10+U10</f>
        <v>0</v>
      </c>
      <c r="X10" s="34">
        <f>IF(Calculation!AC$8&lt;'Balance Sheet'!$B10,Calculation!$I$10,0)</f>
        <v>0</v>
      </c>
      <c r="Y10" s="35">
        <f>Y9-Calculation!AC17</f>
        <v>0</v>
      </c>
      <c r="Z10" s="36">
        <f t="shared" ref="Z10:Z73" si="5">X10+Y10</f>
        <v>0</v>
      </c>
      <c r="AB10" s="34">
        <f>IF(Calculation!AG$8&lt;'Balance Sheet'!$B10,Calculation!$I$10,0)</f>
        <v>250000</v>
      </c>
      <c r="AC10" s="35">
        <f>AC9-Calculation!AG17</f>
        <v>-133.33333333333334</v>
      </c>
      <c r="AD10" s="36">
        <f t="shared" ref="AD10:AD73" si="6">AB10+AC10</f>
        <v>249866.66666666666</v>
      </c>
      <c r="AF10" s="34">
        <f>IF(Calculation!AK$8&lt;'Balance Sheet'!$B10,Calculation!$I$10,0)</f>
        <v>0</v>
      </c>
      <c r="AG10" s="35">
        <f>AG9-Calculation!AK17</f>
        <v>0</v>
      </c>
      <c r="AH10" s="36">
        <f t="shared" ref="AH10:AH73" si="7">AF10+AG10</f>
        <v>0</v>
      </c>
      <c r="AJ10" s="34">
        <f>IF(Calculation!AO$8&lt;'Balance Sheet'!$B10,Calculation!$I$10,0)</f>
        <v>0</v>
      </c>
      <c r="AK10" s="35">
        <f>AK9-Calculation!AO17</f>
        <v>0</v>
      </c>
      <c r="AL10" s="36">
        <f t="shared" ref="AL10:AL73" si="8">AJ10+AK10</f>
        <v>0</v>
      </c>
      <c r="AN10" s="34">
        <f>IF(Calculation!AS$8&lt;'Balance Sheet'!$B10,Calculation!$I$10,0)</f>
        <v>0</v>
      </c>
      <c r="AO10" s="35">
        <f>AO9-Calculation!AS17</f>
        <v>0</v>
      </c>
      <c r="AP10" s="36">
        <f t="shared" ref="AP10:AP73" si="9">AN10+AO10</f>
        <v>0</v>
      </c>
    </row>
    <row r="11" spans="1:42">
      <c r="B11" s="29">
        <f>Calculation!A18</f>
        <v>43465</v>
      </c>
      <c r="D11" s="34">
        <f>IF(Calculation!I$8&lt;'Balance Sheet'!$B11,Calculation!$I$10,0)</f>
        <v>250000</v>
      </c>
      <c r="E11" s="35">
        <f>E10-Calculation!I18</f>
        <v>-20750</v>
      </c>
      <c r="F11" s="36">
        <f t="shared" si="0"/>
        <v>229250</v>
      </c>
      <c r="H11" s="34">
        <f>IF(Calculation!M$8&lt;'Balance Sheet'!$B11,Calculation!$I$10,0)</f>
        <v>250000</v>
      </c>
      <c r="I11" s="35">
        <f>I10-Calculation!M18</f>
        <v>-7076.9230769230771</v>
      </c>
      <c r="J11" s="36">
        <f t="shared" si="1"/>
        <v>242923.07692307694</v>
      </c>
      <c r="L11" s="34">
        <f>IF(Calculation!Q$8&lt;'Balance Sheet'!$B11,Calculation!$I$10,0)</f>
        <v>0</v>
      </c>
      <c r="M11" s="35">
        <f>M10-Calculation!Q18</f>
        <v>0</v>
      </c>
      <c r="N11" s="36">
        <f t="shared" si="2"/>
        <v>0</v>
      </c>
      <c r="P11" s="34">
        <f>IF(Calculation!U$8&lt;'Balance Sheet'!$B11,Calculation!$I$10,0)</f>
        <v>0</v>
      </c>
      <c r="Q11" s="35">
        <f>Q10-Calculation!U18</f>
        <v>0</v>
      </c>
      <c r="R11" s="36">
        <f t="shared" si="3"/>
        <v>0</v>
      </c>
      <c r="T11" s="34">
        <f>IF(Calculation!Y$8&lt;'Balance Sheet'!$B11,Calculation!$I$10,0)</f>
        <v>0</v>
      </c>
      <c r="U11" s="35">
        <f>U10-Calculation!Y18</f>
        <v>0</v>
      </c>
      <c r="V11" s="36">
        <f t="shared" si="4"/>
        <v>0</v>
      </c>
      <c r="X11" s="34">
        <f>IF(Calculation!AC$8&lt;'Balance Sheet'!$B11,Calculation!$I$10,0)</f>
        <v>0</v>
      </c>
      <c r="Y11" s="35">
        <f>Y10-Calculation!AC18</f>
        <v>0</v>
      </c>
      <c r="Z11" s="36">
        <f t="shared" si="5"/>
        <v>0</v>
      </c>
      <c r="AB11" s="34">
        <f>IF(Calculation!AG$8&lt;'Balance Sheet'!$B11,Calculation!$I$10,0)</f>
        <v>250000</v>
      </c>
      <c r="AC11" s="35">
        <f>AC10-Calculation!AG18</f>
        <v>-200</v>
      </c>
      <c r="AD11" s="36">
        <f t="shared" si="6"/>
        <v>249800</v>
      </c>
      <c r="AF11" s="34">
        <f>IF(Calculation!AK$8&lt;'Balance Sheet'!$B11,Calculation!$I$10,0)</f>
        <v>0</v>
      </c>
      <c r="AG11" s="35">
        <f>AG10-Calculation!AK18</f>
        <v>0</v>
      </c>
      <c r="AH11" s="36">
        <f t="shared" si="7"/>
        <v>0</v>
      </c>
      <c r="AJ11" s="34">
        <f>IF(Calculation!AO$8&lt;'Balance Sheet'!$B11,Calculation!$I$10,0)</f>
        <v>0</v>
      </c>
      <c r="AK11" s="35">
        <f>AK10-Calculation!AO18</f>
        <v>0</v>
      </c>
      <c r="AL11" s="36">
        <f t="shared" si="8"/>
        <v>0</v>
      </c>
      <c r="AN11" s="34">
        <f>IF(Calculation!AS$8&lt;'Balance Sheet'!$B11,Calculation!$I$10,0)</f>
        <v>0</v>
      </c>
      <c r="AO11" s="35">
        <f>AO10-Calculation!AS18</f>
        <v>0</v>
      </c>
      <c r="AP11" s="36">
        <f t="shared" si="9"/>
        <v>0</v>
      </c>
    </row>
    <row r="12" spans="1:42">
      <c r="B12" s="29">
        <f>Calculation!A19</f>
        <v>43496</v>
      </c>
      <c r="D12" s="34">
        <f>IF(Calculation!I$8&lt;'Balance Sheet'!$B12,Calculation!$I$10,0)</f>
        <v>250000</v>
      </c>
      <c r="E12" s="35">
        <f>E11-Calculation!I19</f>
        <v>-27666.666666666668</v>
      </c>
      <c r="F12" s="36">
        <f t="shared" si="0"/>
        <v>222333.33333333334</v>
      </c>
      <c r="H12" s="34">
        <f>IF(Calculation!M$8&lt;'Balance Sheet'!$B12,Calculation!$I$10,0)</f>
        <v>250000</v>
      </c>
      <c r="I12" s="35">
        <f>I11-Calculation!M19</f>
        <v>-10153.846153846154</v>
      </c>
      <c r="J12" s="36">
        <f t="shared" si="1"/>
        <v>239846.15384615384</v>
      </c>
      <c r="L12" s="34">
        <f>IF(Calculation!Q$8&lt;'Balance Sheet'!$B12,Calculation!$I$10,0)</f>
        <v>250000</v>
      </c>
      <c r="M12" s="35">
        <f>M11-Calculation!Q19</f>
        <v>-6166.6666666666661</v>
      </c>
      <c r="N12" s="36">
        <f t="shared" si="2"/>
        <v>243833.33333333334</v>
      </c>
      <c r="P12" s="34">
        <f>IF(Calculation!U$8&lt;'Balance Sheet'!$B12,Calculation!$I$10,0)</f>
        <v>0</v>
      </c>
      <c r="Q12" s="35">
        <f>Q11-Calculation!U19</f>
        <v>0</v>
      </c>
      <c r="R12" s="36">
        <f t="shared" si="3"/>
        <v>0</v>
      </c>
      <c r="T12" s="34">
        <f>IF(Calculation!Y$8&lt;'Balance Sheet'!$B12,Calculation!$I$10,0)</f>
        <v>0</v>
      </c>
      <c r="U12" s="35">
        <f>U11-Calculation!Y19</f>
        <v>0</v>
      </c>
      <c r="V12" s="36">
        <f t="shared" si="4"/>
        <v>0</v>
      </c>
      <c r="X12" s="34">
        <f>IF(Calculation!AC$8&lt;'Balance Sheet'!$B12,Calculation!$I$10,0)</f>
        <v>0</v>
      </c>
      <c r="Y12" s="35">
        <f>Y11-Calculation!AC19</f>
        <v>0</v>
      </c>
      <c r="Z12" s="36">
        <f t="shared" si="5"/>
        <v>0</v>
      </c>
      <c r="AB12" s="34">
        <f>IF(Calculation!AG$8&lt;'Balance Sheet'!$B12,Calculation!$I$10,0)</f>
        <v>250000</v>
      </c>
      <c r="AC12" s="35">
        <f>AC11-Calculation!AG19</f>
        <v>-266.66666666666669</v>
      </c>
      <c r="AD12" s="36">
        <f t="shared" si="6"/>
        <v>249733.33333333334</v>
      </c>
      <c r="AF12" s="34">
        <f>IF(Calculation!AK$8&lt;'Balance Sheet'!$B12,Calculation!$I$10,0)</f>
        <v>0</v>
      </c>
      <c r="AG12" s="35">
        <f>AG11-Calculation!AK19</f>
        <v>0</v>
      </c>
      <c r="AH12" s="36">
        <f t="shared" si="7"/>
        <v>0</v>
      </c>
      <c r="AJ12" s="34">
        <f>IF(Calculation!AO$8&lt;'Balance Sheet'!$B12,Calculation!$I$10,0)</f>
        <v>0</v>
      </c>
      <c r="AK12" s="35">
        <f>AK11-Calculation!AO19</f>
        <v>0</v>
      </c>
      <c r="AL12" s="36">
        <f t="shared" si="8"/>
        <v>0</v>
      </c>
      <c r="AN12" s="34">
        <f>IF(Calculation!AS$8&lt;'Balance Sheet'!$B12,Calculation!$I$10,0)</f>
        <v>0</v>
      </c>
      <c r="AO12" s="35">
        <f>AO11-Calculation!AS19</f>
        <v>0</v>
      </c>
      <c r="AP12" s="36">
        <f t="shared" si="9"/>
        <v>0</v>
      </c>
    </row>
    <row r="13" spans="1:42">
      <c r="B13" s="29">
        <f>Calculation!A20</f>
        <v>43524</v>
      </c>
      <c r="D13" s="34">
        <f>IF(Calculation!I$8&lt;'Balance Sheet'!$B13,Calculation!$I$10,0)</f>
        <v>250000</v>
      </c>
      <c r="E13" s="35">
        <f>E12-Calculation!I20</f>
        <v>-34583.333333333336</v>
      </c>
      <c r="F13" s="36">
        <f t="shared" si="0"/>
        <v>215416.66666666666</v>
      </c>
      <c r="H13" s="34">
        <f>IF(Calculation!M$8&lt;'Balance Sheet'!$B13,Calculation!$I$10,0)</f>
        <v>250000</v>
      </c>
      <c r="I13" s="35">
        <f>I12-Calculation!M20</f>
        <v>-12923.076923076924</v>
      </c>
      <c r="J13" s="36">
        <f t="shared" si="1"/>
        <v>237076.92307692306</v>
      </c>
      <c r="L13" s="34">
        <f>IF(Calculation!Q$8&lt;'Balance Sheet'!$B13,Calculation!$I$10,0)</f>
        <v>250000</v>
      </c>
      <c r="M13" s="35">
        <f>M12-Calculation!Q20</f>
        <v>-11990.740740740741</v>
      </c>
      <c r="N13" s="36">
        <f t="shared" si="2"/>
        <v>238009.25925925927</v>
      </c>
      <c r="P13" s="34">
        <f>IF(Calculation!U$8&lt;'Balance Sheet'!$B13,Calculation!$I$10,0)</f>
        <v>0</v>
      </c>
      <c r="Q13" s="35">
        <f>Q12-Calculation!U20</f>
        <v>0</v>
      </c>
      <c r="R13" s="36">
        <f t="shared" si="3"/>
        <v>0</v>
      </c>
      <c r="T13" s="34">
        <f>IF(Calculation!Y$8&lt;'Balance Sheet'!$B13,Calculation!$I$10,0)</f>
        <v>0</v>
      </c>
      <c r="U13" s="35">
        <f>U12-Calculation!Y20</f>
        <v>0</v>
      </c>
      <c r="V13" s="36">
        <f t="shared" si="4"/>
        <v>0</v>
      </c>
      <c r="X13" s="34">
        <f>IF(Calculation!AC$8&lt;'Balance Sheet'!$B13,Calculation!$I$10,0)</f>
        <v>0</v>
      </c>
      <c r="Y13" s="35">
        <f>Y12-Calculation!AC20</f>
        <v>0</v>
      </c>
      <c r="Z13" s="36">
        <f t="shared" si="5"/>
        <v>0</v>
      </c>
      <c r="AB13" s="34">
        <f>IF(Calculation!AG$8&lt;'Balance Sheet'!$B13,Calculation!$I$10,0)</f>
        <v>250000</v>
      </c>
      <c r="AC13" s="35">
        <f>AC12-Calculation!AG20</f>
        <v>-333.33333333333337</v>
      </c>
      <c r="AD13" s="36">
        <f t="shared" si="6"/>
        <v>249666.66666666666</v>
      </c>
      <c r="AF13" s="34">
        <f>IF(Calculation!AK$8&lt;'Balance Sheet'!$B13,Calculation!$I$10,0)</f>
        <v>0</v>
      </c>
      <c r="AG13" s="35">
        <f>AG12-Calculation!AK20</f>
        <v>0</v>
      </c>
      <c r="AH13" s="36">
        <f t="shared" si="7"/>
        <v>0</v>
      </c>
      <c r="AJ13" s="34">
        <f>IF(Calculation!AO$8&lt;'Balance Sheet'!$B13,Calculation!$I$10,0)</f>
        <v>0</v>
      </c>
      <c r="AK13" s="35">
        <f>AK12-Calculation!AO20</f>
        <v>0</v>
      </c>
      <c r="AL13" s="36">
        <f t="shared" si="8"/>
        <v>0</v>
      </c>
      <c r="AN13" s="34">
        <f>IF(Calculation!AS$8&lt;'Balance Sheet'!$B13,Calculation!$I$10,0)</f>
        <v>0</v>
      </c>
      <c r="AO13" s="35">
        <f>AO12-Calculation!AS20</f>
        <v>0</v>
      </c>
      <c r="AP13" s="36">
        <f t="shared" si="9"/>
        <v>0</v>
      </c>
    </row>
    <row r="14" spans="1:42">
      <c r="B14" s="29">
        <f>Calculation!A21</f>
        <v>43555</v>
      </c>
      <c r="D14" s="34">
        <f>IF(Calculation!I$8&lt;'Balance Sheet'!$B14,Calculation!$I$10,0)</f>
        <v>250000</v>
      </c>
      <c r="E14" s="35">
        <f>E13-Calculation!I21</f>
        <v>-41500</v>
      </c>
      <c r="F14" s="36">
        <f t="shared" si="0"/>
        <v>208500</v>
      </c>
      <c r="H14" s="34">
        <f>IF(Calculation!M$8&lt;'Balance Sheet'!$B14,Calculation!$I$10,0)</f>
        <v>250000</v>
      </c>
      <c r="I14" s="35">
        <f>I13-Calculation!M21</f>
        <v>-15384.615384615385</v>
      </c>
      <c r="J14" s="36">
        <f t="shared" si="1"/>
        <v>234615.38461538462</v>
      </c>
      <c r="L14" s="34">
        <f>IF(Calculation!Q$8&lt;'Balance Sheet'!$B14,Calculation!$I$10,0)</f>
        <v>250000</v>
      </c>
      <c r="M14" s="35">
        <f>M13-Calculation!Q21</f>
        <v>-17491.255144032923</v>
      </c>
      <c r="N14" s="36">
        <f t="shared" si="2"/>
        <v>232508.74485596709</v>
      </c>
      <c r="P14" s="34">
        <f>IF(Calculation!U$8&lt;'Balance Sheet'!$B14,Calculation!$I$10,0)</f>
        <v>250000</v>
      </c>
      <c r="Q14" s="35">
        <f>Q13-Calculation!U21</f>
        <v>-416.66666666666669</v>
      </c>
      <c r="R14" s="36">
        <f t="shared" si="3"/>
        <v>249583.33333333334</v>
      </c>
      <c r="T14" s="34">
        <f>IF(Calculation!Y$8&lt;'Balance Sheet'!$B14,Calculation!$I$10,0)</f>
        <v>0</v>
      </c>
      <c r="U14" s="35">
        <f>U13-Calculation!Y21</f>
        <v>0</v>
      </c>
      <c r="V14" s="36">
        <f t="shared" si="4"/>
        <v>0</v>
      </c>
      <c r="X14" s="34">
        <f>IF(Calculation!AC$8&lt;'Balance Sheet'!$B14,Calculation!$I$10,0)</f>
        <v>0</v>
      </c>
      <c r="Y14" s="35">
        <f>Y13-Calculation!AC21</f>
        <v>0</v>
      </c>
      <c r="Z14" s="36">
        <f t="shared" si="5"/>
        <v>0</v>
      </c>
      <c r="AB14" s="34">
        <f>IF(Calculation!AG$8&lt;'Balance Sheet'!$B14,Calculation!$I$10,0)</f>
        <v>250000</v>
      </c>
      <c r="AC14" s="35">
        <f>AC13-Calculation!AG21</f>
        <v>-400.00000000000006</v>
      </c>
      <c r="AD14" s="36">
        <f t="shared" si="6"/>
        <v>249600</v>
      </c>
      <c r="AF14" s="34">
        <f>IF(Calculation!AK$8&lt;'Balance Sheet'!$B14,Calculation!$I$10,0)</f>
        <v>0</v>
      </c>
      <c r="AG14" s="35">
        <f>AG13-Calculation!AK21</f>
        <v>0</v>
      </c>
      <c r="AH14" s="36">
        <f t="shared" si="7"/>
        <v>0</v>
      </c>
      <c r="AJ14" s="34">
        <f>IF(Calculation!AO$8&lt;'Balance Sheet'!$B14,Calculation!$I$10,0)</f>
        <v>0</v>
      </c>
      <c r="AK14" s="35">
        <f>AK13-Calculation!AO21</f>
        <v>0</v>
      </c>
      <c r="AL14" s="36">
        <f t="shared" si="8"/>
        <v>0</v>
      </c>
      <c r="AN14" s="34">
        <f>IF(Calculation!AS$8&lt;'Balance Sheet'!$B14,Calculation!$I$10,0)</f>
        <v>0</v>
      </c>
      <c r="AO14" s="35">
        <f>AO13-Calculation!AS21</f>
        <v>0</v>
      </c>
      <c r="AP14" s="36">
        <f t="shared" si="9"/>
        <v>0</v>
      </c>
    </row>
    <row r="15" spans="1:42">
      <c r="B15" s="29">
        <f>Calculation!A22</f>
        <v>43585</v>
      </c>
      <c r="D15" s="34">
        <f>IF(Calculation!I$8&lt;'Balance Sheet'!$B15,Calculation!$I$10,0)</f>
        <v>250000</v>
      </c>
      <c r="E15" s="35">
        <f>E14-Calculation!I22</f>
        <v>-48416.666666666664</v>
      </c>
      <c r="F15" s="36">
        <f t="shared" si="0"/>
        <v>201583.33333333334</v>
      </c>
      <c r="H15" s="34">
        <f>IF(Calculation!M$8&lt;'Balance Sheet'!$B15,Calculation!$I$10,0)</f>
        <v>250000</v>
      </c>
      <c r="I15" s="35">
        <f>I14-Calculation!M22</f>
        <v>-17538.461538461539</v>
      </c>
      <c r="J15" s="36">
        <f t="shared" si="1"/>
        <v>232461.53846153847</v>
      </c>
      <c r="L15" s="34">
        <f>IF(Calculation!Q$8&lt;'Balance Sheet'!$B15,Calculation!$I$10,0)</f>
        <v>250000</v>
      </c>
      <c r="M15" s="35">
        <f>M14-Calculation!Q22</f>
        <v>-22686.185413808871</v>
      </c>
      <c r="N15" s="36">
        <f t="shared" si="2"/>
        <v>227313.81458619112</v>
      </c>
      <c r="P15" s="34">
        <f>IF(Calculation!U$8&lt;'Balance Sheet'!$B15,Calculation!$I$10,0)</f>
        <v>250000</v>
      </c>
      <c r="Q15" s="35">
        <f>Q14-Calculation!U22</f>
        <v>-833.33333333333337</v>
      </c>
      <c r="R15" s="36">
        <f t="shared" si="3"/>
        <v>249166.66666666666</v>
      </c>
      <c r="T15" s="34">
        <f>IF(Calculation!Y$8&lt;'Balance Sheet'!$B15,Calculation!$I$10,0)</f>
        <v>250000</v>
      </c>
      <c r="U15" s="35">
        <f>U14-Calculation!Y22</f>
        <v>-769.23076923076928</v>
      </c>
      <c r="V15" s="36">
        <f t="shared" si="4"/>
        <v>249230.76923076922</v>
      </c>
      <c r="X15" s="34">
        <f>IF(Calculation!AC$8&lt;'Balance Sheet'!$B15,Calculation!$I$10,0)</f>
        <v>0</v>
      </c>
      <c r="Y15" s="35">
        <f>Y14-Calculation!AC22</f>
        <v>0</v>
      </c>
      <c r="Z15" s="36">
        <f t="shared" si="5"/>
        <v>0</v>
      </c>
      <c r="AB15" s="34">
        <f>IF(Calculation!AG$8&lt;'Balance Sheet'!$B15,Calculation!$I$10,0)</f>
        <v>250000</v>
      </c>
      <c r="AC15" s="35">
        <f>AC14-Calculation!AG22</f>
        <v>-466.66666666666674</v>
      </c>
      <c r="AD15" s="36">
        <f t="shared" si="6"/>
        <v>249533.33333333334</v>
      </c>
      <c r="AF15" s="34">
        <f>IF(Calculation!AK$8&lt;'Balance Sheet'!$B15,Calculation!$I$10,0)</f>
        <v>0</v>
      </c>
      <c r="AG15" s="35">
        <f>AG14-Calculation!AK22</f>
        <v>0</v>
      </c>
      <c r="AH15" s="36">
        <f t="shared" si="7"/>
        <v>0</v>
      </c>
      <c r="AJ15" s="34">
        <f>IF(Calculation!AO$8&lt;'Balance Sheet'!$B15,Calculation!$I$10,0)</f>
        <v>0</v>
      </c>
      <c r="AK15" s="35">
        <f>AK14-Calculation!AO22</f>
        <v>0</v>
      </c>
      <c r="AL15" s="36">
        <f t="shared" si="8"/>
        <v>0</v>
      </c>
      <c r="AN15" s="34">
        <f>IF(Calculation!AS$8&lt;'Balance Sheet'!$B15,Calculation!$I$10,0)</f>
        <v>0</v>
      </c>
      <c r="AO15" s="35">
        <f>AO14-Calculation!AS22</f>
        <v>0</v>
      </c>
      <c r="AP15" s="36">
        <f t="shared" si="9"/>
        <v>0</v>
      </c>
    </row>
    <row r="16" spans="1:42">
      <c r="B16" s="29">
        <f>Calculation!A23</f>
        <v>43616</v>
      </c>
      <c r="D16" s="34">
        <f>IF(Calculation!I$8&lt;'Balance Sheet'!$B16,Calculation!$I$10,0)</f>
        <v>250000</v>
      </c>
      <c r="E16" s="35">
        <f>E15-Calculation!I23</f>
        <v>-55333.333333333328</v>
      </c>
      <c r="F16" s="36">
        <f t="shared" si="0"/>
        <v>194666.66666666669</v>
      </c>
      <c r="H16" s="34">
        <f>IF(Calculation!M$8&lt;'Balance Sheet'!$B16,Calculation!$I$10,0)</f>
        <v>250000</v>
      </c>
      <c r="I16" s="35">
        <f>I15-Calculation!M23</f>
        <v>-19384.615384615387</v>
      </c>
      <c r="J16" s="36">
        <f t="shared" si="1"/>
        <v>230615.38461538462</v>
      </c>
      <c r="L16" s="34">
        <f>IF(Calculation!Q$8&lt;'Balance Sheet'!$B16,Calculation!$I$10,0)</f>
        <v>250000</v>
      </c>
      <c r="M16" s="35">
        <f>M15-Calculation!Q23</f>
        <v>-27592.508446375043</v>
      </c>
      <c r="N16" s="36">
        <f t="shared" si="2"/>
        <v>222407.49155362495</v>
      </c>
      <c r="P16" s="34">
        <f>IF(Calculation!U$8&lt;'Balance Sheet'!$B16,Calculation!$I$10,0)</f>
        <v>250000</v>
      </c>
      <c r="Q16" s="35">
        <f>Q15-Calculation!U23</f>
        <v>-1250</v>
      </c>
      <c r="R16" s="36">
        <f t="shared" si="3"/>
        <v>248750</v>
      </c>
      <c r="T16" s="34">
        <f>IF(Calculation!Y$8&lt;'Balance Sheet'!$B16,Calculation!$I$10,0)</f>
        <v>250000</v>
      </c>
      <c r="U16" s="35">
        <f>U15-Calculation!Y23</f>
        <v>-1474.3589743589744</v>
      </c>
      <c r="V16" s="36">
        <f t="shared" si="4"/>
        <v>248525.64102564103</v>
      </c>
      <c r="X16" s="34">
        <f>IF(Calculation!AC$8&lt;'Balance Sheet'!$B16,Calculation!$I$10,0)</f>
        <v>0</v>
      </c>
      <c r="Y16" s="35">
        <f>Y15-Calculation!AC23</f>
        <v>0</v>
      </c>
      <c r="Z16" s="36">
        <f t="shared" si="5"/>
        <v>0</v>
      </c>
      <c r="AB16" s="34">
        <f>IF(Calculation!AG$8&lt;'Balance Sheet'!$B16,Calculation!$I$10,0)</f>
        <v>250000</v>
      </c>
      <c r="AC16" s="35">
        <f>AC15-Calculation!AG23</f>
        <v>-533.33333333333337</v>
      </c>
      <c r="AD16" s="36">
        <f t="shared" si="6"/>
        <v>249466.66666666666</v>
      </c>
      <c r="AF16" s="34">
        <f>IF(Calculation!AK$8&lt;'Balance Sheet'!$B16,Calculation!$I$10,0)</f>
        <v>0</v>
      </c>
      <c r="AG16" s="35">
        <f>AG15-Calculation!AK23</f>
        <v>0</v>
      </c>
      <c r="AH16" s="36">
        <f t="shared" si="7"/>
        <v>0</v>
      </c>
      <c r="AJ16" s="34">
        <f>IF(Calculation!AO$8&lt;'Balance Sheet'!$B16,Calculation!$I$10,0)</f>
        <v>0</v>
      </c>
      <c r="AK16" s="35">
        <f>AK15-Calculation!AO23</f>
        <v>0</v>
      </c>
      <c r="AL16" s="36">
        <f t="shared" si="8"/>
        <v>0</v>
      </c>
      <c r="AN16" s="34">
        <f>IF(Calculation!AS$8&lt;'Balance Sheet'!$B16,Calculation!$I$10,0)</f>
        <v>0</v>
      </c>
      <c r="AO16" s="35">
        <f>AO15-Calculation!AS23</f>
        <v>0</v>
      </c>
      <c r="AP16" s="36">
        <f t="shared" si="9"/>
        <v>0</v>
      </c>
    </row>
    <row r="17" spans="2:42">
      <c r="B17" s="29">
        <f>Calculation!A24</f>
        <v>43646</v>
      </c>
      <c r="D17" s="34">
        <f>IF(Calculation!I$8&lt;'Balance Sheet'!$B17,Calculation!$I$10,0)</f>
        <v>250000</v>
      </c>
      <c r="E17" s="35">
        <f>E16-Calculation!I24</f>
        <v>-62249.999999999993</v>
      </c>
      <c r="F17" s="36">
        <f t="shared" si="0"/>
        <v>187750</v>
      </c>
      <c r="H17" s="34">
        <f>IF(Calculation!M$8&lt;'Balance Sheet'!$B17,Calculation!$I$10,0)</f>
        <v>250000</v>
      </c>
      <c r="I17" s="35">
        <f>I16-Calculation!M24</f>
        <v>-20923.076923076926</v>
      </c>
      <c r="J17" s="36">
        <f t="shared" si="1"/>
        <v>229076.92307692306</v>
      </c>
      <c r="L17" s="34">
        <f>IF(Calculation!Q$8&lt;'Balance Sheet'!$B17,Calculation!$I$10,0)</f>
        <v>250000</v>
      </c>
      <c r="M17" s="35">
        <f>M16-Calculation!Q24</f>
        <v>-32226.257977131983</v>
      </c>
      <c r="N17" s="36">
        <f t="shared" si="2"/>
        <v>217773.74202286801</v>
      </c>
      <c r="P17" s="34">
        <f>IF(Calculation!U$8&lt;'Balance Sheet'!$B17,Calculation!$I$10,0)</f>
        <v>250000</v>
      </c>
      <c r="Q17" s="35">
        <f>Q16-Calculation!U24</f>
        <v>-1666.6666666666667</v>
      </c>
      <c r="R17" s="36">
        <f t="shared" si="3"/>
        <v>248333.33333333334</v>
      </c>
      <c r="T17" s="34">
        <f>IF(Calculation!Y$8&lt;'Balance Sheet'!$B17,Calculation!$I$10,0)</f>
        <v>250000</v>
      </c>
      <c r="U17" s="35">
        <f>U16-Calculation!Y24</f>
        <v>-2115.3846153846152</v>
      </c>
      <c r="V17" s="36">
        <f t="shared" si="4"/>
        <v>247884.61538461538</v>
      </c>
      <c r="X17" s="34">
        <f>IF(Calculation!AC$8&lt;'Balance Sheet'!$B17,Calculation!$I$10,0)</f>
        <v>0</v>
      </c>
      <c r="Y17" s="35">
        <f>Y16-Calculation!AC24</f>
        <v>0</v>
      </c>
      <c r="Z17" s="36">
        <f t="shared" si="5"/>
        <v>0</v>
      </c>
      <c r="AB17" s="34">
        <f>IF(Calculation!AG$8&lt;'Balance Sheet'!$B17,Calculation!$I$10,0)</f>
        <v>250000</v>
      </c>
      <c r="AC17" s="35">
        <f>AC16-Calculation!AG24</f>
        <v>-600</v>
      </c>
      <c r="AD17" s="36">
        <f t="shared" si="6"/>
        <v>249400</v>
      </c>
      <c r="AF17" s="34">
        <f>IF(Calculation!AK$8&lt;'Balance Sheet'!$B17,Calculation!$I$10,0)</f>
        <v>0</v>
      </c>
      <c r="AG17" s="35">
        <f>AG16-Calculation!AK24</f>
        <v>0</v>
      </c>
      <c r="AH17" s="36">
        <f t="shared" si="7"/>
        <v>0</v>
      </c>
      <c r="AJ17" s="34">
        <f>IF(Calculation!AO$8&lt;'Balance Sheet'!$B17,Calculation!$I$10,0)</f>
        <v>0</v>
      </c>
      <c r="AK17" s="35">
        <f>AK16-Calculation!AO24</f>
        <v>0</v>
      </c>
      <c r="AL17" s="36">
        <f t="shared" si="8"/>
        <v>0</v>
      </c>
      <c r="AN17" s="34">
        <f>IF(Calculation!AS$8&lt;'Balance Sheet'!$B17,Calculation!$I$10,0)</f>
        <v>0</v>
      </c>
      <c r="AO17" s="35">
        <f>AO16-Calculation!AS24</f>
        <v>0</v>
      </c>
      <c r="AP17" s="36">
        <f t="shared" si="9"/>
        <v>0</v>
      </c>
    </row>
    <row r="18" spans="2:42">
      <c r="B18" s="29">
        <f>Calculation!A25</f>
        <v>43677</v>
      </c>
      <c r="D18" s="34">
        <f>IF(Calculation!I$8&lt;'Balance Sheet'!$B18,Calculation!$I$10,0)</f>
        <v>250000</v>
      </c>
      <c r="E18" s="35">
        <f>E17-Calculation!I25</f>
        <v>-69166.666666666657</v>
      </c>
      <c r="F18" s="36">
        <f t="shared" si="0"/>
        <v>180833.33333333334</v>
      </c>
      <c r="H18" s="34">
        <f>IF(Calculation!M$8&lt;'Balance Sheet'!$B18,Calculation!$I$10,0)</f>
        <v>250000</v>
      </c>
      <c r="I18" s="35">
        <f>I17-Calculation!M25</f>
        <v>-22153.846153846156</v>
      </c>
      <c r="J18" s="36">
        <f t="shared" si="1"/>
        <v>227846.15384615384</v>
      </c>
      <c r="L18" s="34">
        <f>IF(Calculation!Q$8&lt;'Balance Sheet'!$B18,Calculation!$I$10,0)</f>
        <v>250000</v>
      </c>
      <c r="M18" s="35">
        <f>M17-Calculation!Q25</f>
        <v>-36602.576978402431</v>
      </c>
      <c r="N18" s="36">
        <f t="shared" si="2"/>
        <v>213397.42302159755</v>
      </c>
      <c r="P18" s="34">
        <f>IF(Calculation!U$8&lt;'Balance Sheet'!$B18,Calculation!$I$10,0)</f>
        <v>250000</v>
      </c>
      <c r="Q18" s="35">
        <f>Q17-Calculation!U25</f>
        <v>-2083.3333333333335</v>
      </c>
      <c r="R18" s="36">
        <f t="shared" si="3"/>
        <v>247916.66666666666</v>
      </c>
      <c r="T18" s="34">
        <f>IF(Calculation!Y$8&lt;'Balance Sheet'!$B18,Calculation!$I$10,0)</f>
        <v>250000</v>
      </c>
      <c r="U18" s="35">
        <f>U17-Calculation!Y25</f>
        <v>-2692.3076923076924</v>
      </c>
      <c r="V18" s="36">
        <f t="shared" si="4"/>
        <v>247307.69230769231</v>
      </c>
      <c r="X18" s="34">
        <f>IF(Calculation!AC$8&lt;'Balance Sheet'!$B18,Calculation!$I$10,0)</f>
        <v>0</v>
      </c>
      <c r="Y18" s="35">
        <f>Y17-Calculation!AC25</f>
        <v>0</v>
      </c>
      <c r="Z18" s="36">
        <f t="shared" si="5"/>
        <v>0</v>
      </c>
      <c r="AB18" s="34">
        <f>IF(Calculation!AG$8&lt;'Balance Sheet'!$B18,Calculation!$I$10,0)</f>
        <v>250000</v>
      </c>
      <c r="AC18" s="35">
        <f>AC17-Calculation!AG25</f>
        <v>-666.66666666666663</v>
      </c>
      <c r="AD18" s="36">
        <f t="shared" si="6"/>
        <v>249333.33333333334</v>
      </c>
      <c r="AF18" s="34">
        <f>IF(Calculation!AK$8&lt;'Balance Sheet'!$B18,Calculation!$I$10,0)</f>
        <v>0</v>
      </c>
      <c r="AG18" s="35">
        <f>AG17-Calculation!AK25</f>
        <v>0</v>
      </c>
      <c r="AH18" s="36">
        <f t="shared" si="7"/>
        <v>0</v>
      </c>
      <c r="AJ18" s="34">
        <f>IF(Calculation!AO$8&lt;'Balance Sheet'!$B18,Calculation!$I$10,0)</f>
        <v>0</v>
      </c>
      <c r="AK18" s="35">
        <f>AK17-Calculation!AO25</f>
        <v>0</v>
      </c>
      <c r="AL18" s="36">
        <f t="shared" si="8"/>
        <v>0</v>
      </c>
      <c r="AN18" s="34">
        <f>IF(Calculation!AS$8&lt;'Balance Sheet'!$B18,Calculation!$I$10,0)</f>
        <v>0</v>
      </c>
      <c r="AO18" s="35">
        <f>AO17-Calculation!AS25</f>
        <v>0</v>
      </c>
      <c r="AP18" s="36">
        <f t="shared" si="9"/>
        <v>0</v>
      </c>
    </row>
    <row r="19" spans="2:42">
      <c r="B19" s="29">
        <f>Calculation!A26</f>
        <v>43708</v>
      </c>
      <c r="D19" s="34">
        <f>IF(Calculation!I$8&lt;'Balance Sheet'!$B19,Calculation!$I$10,0)</f>
        <v>250000</v>
      </c>
      <c r="E19" s="35">
        <f>E18-Calculation!I26</f>
        <v>-76083.333333333328</v>
      </c>
      <c r="F19" s="36">
        <f t="shared" si="0"/>
        <v>173916.66666666669</v>
      </c>
      <c r="H19" s="34">
        <f>IF(Calculation!M$8&lt;'Balance Sheet'!$B19,Calculation!$I$10,0)</f>
        <v>250000</v>
      </c>
      <c r="I19" s="35">
        <f>I18-Calculation!M26</f>
        <v>-23076.923076923078</v>
      </c>
      <c r="J19" s="36">
        <f t="shared" si="1"/>
        <v>226923.07692307694</v>
      </c>
      <c r="L19" s="34">
        <f>IF(Calculation!Q$8&lt;'Balance Sheet'!$B19,Calculation!$I$10,0)</f>
        <v>250000</v>
      </c>
      <c r="M19" s="35">
        <f>M18-Calculation!Q26</f>
        <v>-40735.767146268961</v>
      </c>
      <c r="N19" s="36">
        <f t="shared" si="2"/>
        <v>209264.23285373102</v>
      </c>
      <c r="P19" s="34">
        <f>IF(Calculation!U$8&lt;'Balance Sheet'!$B19,Calculation!$I$10,0)</f>
        <v>250000</v>
      </c>
      <c r="Q19" s="35">
        <f>Q18-Calculation!U26</f>
        <v>-2500</v>
      </c>
      <c r="R19" s="36">
        <f t="shared" si="3"/>
        <v>247500</v>
      </c>
      <c r="T19" s="34">
        <f>IF(Calculation!Y$8&lt;'Balance Sheet'!$B19,Calculation!$I$10,0)</f>
        <v>250000</v>
      </c>
      <c r="U19" s="35">
        <f>U18-Calculation!Y26</f>
        <v>-3205.1282051282051</v>
      </c>
      <c r="V19" s="36">
        <f t="shared" si="4"/>
        <v>246794.87179487178</v>
      </c>
      <c r="X19" s="34">
        <f>IF(Calculation!AC$8&lt;'Balance Sheet'!$B19,Calculation!$I$10,0)</f>
        <v>0</v>
      </c>
      <c r="Y19" s="35">
        <f>Y18-Calculation!AC26</f>
        <v>0</v>
      </c>
      <c r="Z19" s="36">
        <f t="shared" si="5"/>
        <v>0</v>
      </c>
      <c r="AB19" s="34">
        <f>IF(Calculation!AG$8&lt;'Balance Sheet'!$B19,Calculation!$I$10,0)</f>
        <v>250000</v>
      </c>
      <c r="AC19" s="35">
        <f>AC18-Calculation!AG26</f>
        <v>-733.33333333333326</v>
      </c>
      <c r="AD19" s="36">
        <f t="shared" si="6"/>
        <v>249266.66666666666</v>
      </c>
      <c r="AF19" s="34">
        <f>IF(Calculation!AK$8&lt;'Balance Sheet'!$B19,Calculation!$I$10,0)</f>
        <v>0</v>
      </c>
      <c r="AG19" s="35">
        <f>AG18-Calculation!AK26</f>
        <v>0</v>
      </c>
      <c r="AH19" s="36">
        <f t="shared" si="7"/>
        <v>0</v>
      </c>
      <c r="AJ19" s="34">
        <f>IF(Calculation!AO$8&lt;'Balance Sheet'!$B19,Calculation!$I$10,0)</f>
        <v>0</v>
      </c>
      <c r="AK19" s="35">
        <f>AK18-Calculation!AO26</f>
        <v>0</v>
      </c>
      <c r="AL19" s="36">
        <f t="shared" si="8"/>
        <v>0</v>
      </c>
      <c r="AN19" s="34">
        <f>IF(Calculation!AS$8&lt;'Balance Sheet'!$B19,Calculation!$I$10,0)</f>
        <v>0</v>
      </c>
      <c r="AO19" s="35">
        <f>AO18-Calculation!AS26</f>
        <v>0</v>
      </c>
      <c r="AP19" s="36">
        <f t="shared" si="9"/>
        <v>0</v>
      </c>
    </row>
    <row r="20" spans="2:42">
      <c r="B20" s="29">
        <f>Calculation!A27</f>
        <v>43738</v>
      </c>
      <c r="D20" s="34">
        <f>IF(Calculation!I$8&lt;'Balance Sheet'!$B20,Calculation!$I$10,0)</f>
        <v>250000</v>
      </c>
      <c r="E20" s="35">
        <f>E19-Calculation!I27</f>
        <v>-83000</v>
      </c>
      <c r="F20" s="36">
        <f t="shared" si="0"/>
        <v>167000</v>
      </c>
      <c r="H20" s="34">
        <f>IF(Calculation!M$8&lt;'Balance Sheet'!$B20,Calculation!$I$10,0)</f>
        <v>250000</v>
      </c>
      <c r="I20" s="35">
        <f>I19-Calculation!M27</f>
        <v>-23692.307692307695</v>
      </c>
      <c r="J20" s="36">
        <f t="shared" si="1"/>
        <v>226307.69230769231</v>
      </c>
      <c r="L20" s="34">
        <f>IF(Calculation!Q$8&lt;'Balance Sheet'!$B20,Calculation!$I$10,0)</f>
        <v>250000</v>
      </c>
      <c r="M20" s="35">
        <f>M19-Calculation!Q27</f>
        <v>-44639.335638142904</v>
      </c>
      <c r="N20" s="36">
        <f t="shared" si="2"/>
        <v>205360.66436185711</v>
      </c>
      <c r="P20" s="34">
        <f>IF(Calculation!U$8&lt;'Balance Sheet'!$B20,Calculation!$I$10,0)</f>
        <v>250000</v>
      </c>
      <c r="Q20" s="35">
        <f>Q19-Calculation!U27</f>
        <v>-2916.6666666666665</v>
      </c>
      <c r="R20" s="36">
        <f t="shared" si="3"/>
        <v>247083.33333333334</v>
      </c>
      <c r="T20" s="34">
        <f>IF(Calculation!Y$8&lt;'Balance Sheet'!$B20,Calculation!$I$10,0)</f>
        <v>250000</v>
      </c>
      <c r="U20" s="35">
        <f>U19-Calculation!Y27</f>
        <v>-3653.8461538461538</v>
      </c>
      <c r="V20" s="36">
        <f t="shared" si="4"/>
        <v>246346.15384615384</v>
      </c>
      <c r="X20" s="34">
        <f>IF(Calculation!AC$8&lt;'Balance Sheet'!$B20,Calculation!$I$10,0)</f>
        <v>0</v>
      </c>
      <c r="Y20" s="35">
        <f>Y19-Calculation!AC27</f>
        <v>0</v>
      </c>
      <c r="Z20" s="36">
        <f t="shared" si="5"/>
        <v>0</v>
      </c>
      <c r="AB20" s="34">
        <f>IF(Calculation!AG$8&lt;'Balance Sheet'!$B20,Calculation!$I$10,0)</f>
        <v>250000</v>
      </c>
      <c r="AC20" s="35">
        <f>AC19-Calculation!AG27</f>
        <v>-799.99999999999989</v>
      </c>
      <c r="AD20" s="36">
        <f t="shared" si="6"/>
        <v>249200</v>
      </c>
      <c r="AF20" s="34">
        <f>IF(Calculation!AK$8&lt;'Balance Sheet'!$B20,Calculation!$I$10,0)</f>
        <v>0</v>
      </c>
      <c r="AG20" s="35">
        <f>AG19-Calculation!AK27</f>
        <v>0</v>
      </c>
      <c r="AH20" s="36">
        <f t="shared" si="7"/>
        <v>0</v>
      </c>
      <c r="AJ20" s="34">
        <f>IF(Calculation!AO$8&lt;'Balance Sheet'!$B20,Calculation!$I$10,0)</f>
        <v>0</v>
      </c>
      <c r="AK20" s="35">
        <f>AK19-Calculation!AO27</f>
        <v>0</v>
      </c>
      <c r="AL20" s="36">
        <f t="shared" si="8"/>
        <v>0</v>
      </c>
      <c r="AN20" s="34">
        <f>IF(Calculation!AS$8&lt;'Balance Sheet'!$B20,Calculation!$I$10,0)</f>
        <v>0</v>
      </c>
      <c r="AO20" s="35">
        <f>AO19-Calculation!AS27</f>
        <v>0</v>
      </c>
      <c r="AP20" s="36">
        <f t="shared" si="9"/>
        <v>0</v>
      </c>
    </row>
    <row r="21" spans="2:42">
      <c r="B21" s="29">
        <f>Calculation!A28</f>
        <v>43769</v>
      </c>
      <c r="D21" s="34">
        <f>IF(Calculation!I$8&lt;'Balance Sheet'!$B21,Calculation!$I$10,0)</f>
        <v>250000</v>
      </c>
      <c r="E21" s="35">
        <f>E20-Calculation!I28</f>
        <v>-89916.666666666672</v>
      </c>
      <c r="F21" s="36">
        <f t="shared" si="0"/>
        <v>160083.33333333331</v>
      </c>
      <c r="H21" s="34">
        <f>IF(Calculation!M$8&lt;'Balance Sheet'!$B21,Calculation!$I$10,0)</f>
        <v>250000</v>
      </c>
      <c r="I21" s="35">
        <f>I20-Calculation!M28</f>
        <v>-24000.000000000004</v>
      </c>
      <c r="J21" s="36">
        <f t="shared" si="1"/>
        <v>226000</v>
      </c>
      <c r="L21" s="34">
        <f>IF(Calculation!Q$8&lt;'Balance Sheet'!$B21,Calculation!$I$10,0)</f>
        <v>250000</v>
      </c>
      <c r="M21" s="35">
        <f>M20-Calculation!Q28</f>
        <v>-48326.039213801632</v>
      </c>
      <c r="N21" s="36">
        <f t="shared" si="2"/>
        <v>201673.96078619838</v>
      </c>
      <c r="P21" s="34">
        <f>IF(Calculation!U$8&lt;'Balance Sheet'!$B21,Calculation!$I$10,0)</f>
        <v>250000</v>
      </c>
      <c r="Q21" s="35">
        <f>Q20-Calculation!U28</f>
        <v>-3333.333333333333</v>
      </c>
      <c r="R21" s="36">
        <f t="shared" si="3"/>
        <v>246666.66666666666</v>
      </c>
      <c r="T21" s="34">
        <f>IF(Calculation!Y$8&lt;'Balance Sheet'!$B21,Calculation!$I$10,0)</f>
        <v>250000</v>
      </c>
      <c r="U21" s="35">
        <f>U20-Calculation!Y28</f>
        <v>-4038.4615384615386</v>
      </c>
      <c r="V21" s="36">
        <f t="shared" si="4"/>
        <v>245961.53846153847</v>
      </c>
      <c r="X21" s="34">
        <f>IF(Calculation!AC$8&lt;'Balance Sheet'!$B21,Calculation!$I$10,0)</f>
        <v>250000</v>
      </c>
      <c r="Y21" s="35">
        <f>Y20-Calculation!AC28</f>
        <v>-833.33333333333326</v>
      </c>
      <c r="Z21" s="36">
        <f t="shared" si="5"/>
        <v>249166.66666666666</v>
      </c>
      <c r="AB21" s="34">
        <f>IF(Calculation!AG$8&lt;'Balance Sheet'!$B21,Calculation!$I$10,0)</f>
        <v>250000</v>
      </c>
      <c r="AC21" s="35">
        <f>AC20-Calculation!AG28</f>
        <v>-866.66666666666652</v>
      </c>
      <c r="AD21" s="36">
        <f t="shared" si="6"/>
        <v>249133.33333333334</v>
      </c>
      <c r="AF21" s="34">
        <f>IF(Calculation!AK$8&lt;'Balance Sheet'!$B21,Calculation!$I$10,0)</f>
        <v>250000</v>
      </c>
      <c r="AG21" s="35">
        <f>AG20-Calculation!AK28</f>
        <v>-163.26530612244898</v>
      </c>
      <c r="AH21" s="36">
        <f t="shared" si="7"/>
        <v>249836.73469387754</v>
      </c>
      <c r="AJ21" s="34">
        <f>IF(Calculation!AO$8&lt;'Balance Sheet'!$B21,Calculation!$I$10,0)</f>
        <v>250000</v>
      </c>
      <c r="AK21" s="35">
        <f>AK20-Calculation!AO28</f>
        <v>-833.33333333333326</v>
      </c>
      <c r="AL21" s="36">
        <f t="shared" si="8"/>
        <v>249166.66666666666</v>
      </c>
      <c r="AN21" s="34">
        <f>IF(Calculation!AS$8&lt;'Balance Sheet'!$B21,Calculation!$I$10,0)</f>
        <v>250000</v>
      </c>
      <c r="AO21" s="35">
        <f>AO20-Calculation!AS28</f>
        <v>-55.555555555555557</v>
      </c>
      <c r="AP21" s="36">
        <f t="shared" si="9"/>
        <v>249944.44444444444</v>
      </c>
    </row>
    <row r="22" spans="2:42">
      <c r="B22" s="29">
        <f>Calculation!A29</f>
        <v>43799</v>
      </c>
      <c r="D22" s="34">
        <f>IF(Calculation!I$8&lt;'Balance Sheet'!$B22,Calculation!$I$10,0)</f>
        <v>250000</v>
      </c>
      <c r="E22" s="35">
        <f>E21-Calculation!I29</f>
        <v>-96833.333333333343</v>
      </c>
      <c r="F22" s="36">
        <f t="shared" si="0"/>
        <v>153166.66666666666</v>
      </c>
      <c r="H22" s="34">
        <f>IF(Calculation!M$8&lt;'Balance Sheet'!$B22,Calculation!$I$10,0)</f>
        <v>250000</v>
      </c>
      <c r="I22" s="35">
        <f>I21-Calculation!M29</f>
        <v>-24000.000000000004</v>
      </c>
      <c r="J22" s="36">
        <f t="shared" si="1"/>
        <v>226000</v>
      </c>
      <c r="L22" s="34">
        <f>IF(Calculation!Q$8&lt;'Balance Sheet'!$B22,Calculation!$I$10,0)</f>
        <v>250000</v>
      </c>
      <c r="M22" s="35">
        <f>M21-Calculation!Q29</f>
        <v>-51807.925924145988</v>
      </c>
      <c r="N22" s="36">
        <f t="shared" si="2"/>
        <v>198192.07407585401</v>
      </c>
      <c r="P22" s="34">
        <f>IF(Calculation!U$8&lt;'Balance Sheet'!$B22,Calculation!$I$10,0)</f>
        <v>250000</v>
      </c>
      <c r="Q22" s="35">
        <f>Q21-Calculation!U29</f>
        <v>-3749.9999999999995</v>
      </c>
      <c r="R22" s="36">
        <f t="shared" si="3"/>
        <v>246250</v>
      </c>
      <c r="T22" s="34">
        <f>IF(Calculation!Y$8&lt;'Balance Sheet'!$B22,Calculation!$I$10,0)</f>
        <v>250000</v>
      </c>
      <c r="U22" s="35">
        <f>U21-Calculation!Y29</f>
        <v>-4358.9743589743593</v>
      </c>
      <c r="V22" s="36">
        <f t="shared" si="4"/>
        <v>245641.02564102563</v>
      </c>
      <c r="X22" s="34">
        <f>IF(Calculation!AC$8&lt;'Balance Sheet'!$B22,Calculation!$I$10,0)</f>
        <v>250000</v>
      </c>
      <c r="Y22" s="35">
        <f>Y21-Calculation!AC29</f>
        <v>-1527.7777777777778</v>
      </c>
      <c r="Z22" s="36">
        <f t="shared" si="5"/>
        <v>248472.22222222222</v>
      </c>
      <c r="AB22" s="34">
        <f>IF(Calculation!AG$8&lt;'Balance Sheet'!$B22,Calculation!$I$10,0)</f>
        <v>250000</v>
      </c>
      <c r="AC22" s="35">
        <f>AC21-Calculation!AG29</f>
        <v>-933.33333333333314</v>
      </c>
      <c r="AD22" s="36">
        <f t="shared" si="6"/>
        <v>249066.66666666666</v>
      </c>
      <c r="AF22" s="34">
        <f>IF(Calculation!AK$8&lt;'Balance Sheet'!$B22,Calculation!$I$10,0)</f>
        <v>250000</v>
      </c>
      <c r="AG22" s="35">
        <f>AG21-Calculation!AK29</f>
        <v>-323.12925170068024</v>
      </c>
      <c r="AH22" s="36">
        <f t="shared" si="7"/>
        <v>249676.87074829932</v>
      </c>
      <c r="AJ22" s="34">
        <f>IF(Calculation!AO$8&lt;'Balance Sheet'!$B22,Calculation!$I$10,0)</f>
        <v>250000</v>
      </c>
      <c r="AK22" s="35">
        <f>AK21-Calculation!AO29</f>
        <v>-1527.7777777777778</v>
      </c>
      <c r="AL22" s="36">
        <f t="shared" si="8"/>
        <v>248472.22222222222</v>
      </c>
      <c r="AN22" s="34">
        <f>IF(Calculation!AS$8&lt;'Balance Sheet'!$B22,Calculation!$I$10,0)</f>
        <v>250000</v>
      </c>
      <c r="AO22" s="35">
        <f>AO21-Calculation!AS29</f>
        <v>-111.11111111111111</v>
      </c>
      <c r="AP22" s="36">
        <f t="shared" si="9"/>
        <v>249888.88888888888</v>
      </c>
    </row>
    <row r="23" spans="2:42">
      <c r="B23" s="29">
        <f>Calculation!A30</f>
        <v>43830</v>
      </c>
      <c r="D23" s="34">
        <f>IF(Calculation!I$8&lt;'Balance Sheet'!$B23,Calculation!$I$10,0)</f>
        <v>250000</v>
      </c>
      <c r="E23" s="35">
        <f>E22-Calculation!I30</f>
        <v>-103750.00000000001</v>
      </c>
      <c r="F23" s="36">
        <f t="shared" si="0"/>
        <v>146250</v>
      </c>
      <c r="H23" s="34">
        <f>IF(Calculation!M$8&lt;'Balance Sheet'!$B23,Calculation!$I$10,0)</f>
        <v>250000</v>
      </c>
      <c r="I23" s="35">
        <f>I22-Calculation!M30</f>
        <v>-24000.000000000004</v>
      </c>
      <c r="J23" s="36">
        <f t="shared" si="1"/>
        <v>226000</v>
      </c>
      <c r="L23" s="34">
        <f>IF(Calculation!Q$8&lt;'Balance Sheet'!$B23,Calculation!$I$10,0)</f>
        <v>250000</v>
      </c>
      <c r="M23" s="35">
        <f>M22-Calculation!Q30</f>
        <v>-55096.374483915657</v>
      </c>
      <c r="N23" s="36">
        <f t="shared" si="2"/>
        <v>194903.62551608434</v>
      </c>
      <c r="P23" s="34">
        <f>IF(Calculation!U$8&lt;'Balance Sheet'!$B23,Calculation!$I$10,0)</f>
        <v>250000</v>
      </c>
      <c r="Q23" s="35">
        <f>Q22-Calculation!U30</f>
        <v>-4166.6666666666661</v>
      </c>
      <c r="R23" s="36">
        <f t="shared" si="3"/>
        <v>245833.33333333334</v>
      </c>
      <c r="T23" s="34">
        <f>IF(Calculation!Y$8&lt;'Balance Sheet'!$B23,Calculation!$I$10,0)</f>
        <v>250000</v>
      </c>
      <c r="U23" s="35">
        <f>U22-Calculation!Y30</f>
        <v>-4615.3846153846162</v>
      </c>
      <c r="V23" s="36">
        <f t="shared" si="4"/>
        <v>245384.61538461538</v>
      </c>
      <c r="X23" s="34">
        <f>IF(Calculation!AC$8&lt;'Balance Sheet'!$B23,Calculation!$I$10,0)</f>
        <v>250000</v>
      </c>
      <c r="Y23" s="35">
        <f>Y22-Calculation!AC30</f>
        <v>-2106.4814814814818</v>
      </c>
      <c r="Z23" s="36">
        <f t="shared" si="5"/>
        <v>247893.51851851851</v>
      </c>
      <c r="AB23" s="34">
        <f>IF(Calculation!AG$8&lt;'Balance Sheet'!$B23,Calculation!$I$10,0)</f>
        <v>250000</v>
      </c>
      <c r="AC23" s="35">
        <f>AC22-Calculation!AG30</f>
        <v>-999.99999999999977</v>
      </c>
      <c r="AD23" s="36">
        <f t="shared" si="6"/>
        <v>249000</v>
      </c>
      <c r="AF23" s="34">
        <f>IF(Calculation!AK$8&lt;'Balance Sheet'!$B23,Calculation!$I$10,0)</f>
        <v>250000</v>
      </c>
      <c r="AG23" s="35">
        <f>AG22-Calculation!AK30</f>
        <v>-479.59183673469386</v>
      </c>
      <c r="AH23" s="36">
        <f t="shared" si="7"/>
        <v>249520.4081632653</v>
      </c>
      <c r="AJ23" s="34">
        <f>IF(Calculation!AO$8&lt;'Balance Sheet'!$B23,Calculation!$I$10,0)</f>
        <v>250000</v>
      </c>
      <c r="AK23" s="35">
        <f>AK22-Calculation!AO30</f>
        <v>-2106.4814814814818</v>
      </c>
      <c r="AL23" s="36">
        <f t="shared" si="8"/>
        <v>247893.51851851851</v>
      </c>
      <c r="AN23" s="34">
        <f>IF(Calculation!AS$8&lt;'Balance Sheet'!$B23,Calculation!$I$10,0)</f>
        <v>250000</v>
      </c>
      <c r="AO23" s="35">
        <f>AO22-Calculation!AS30</f>
        <v>-166.66666666666669</v>
      </c>
      <c r="AP23" s="36">
        <f t="shared" si="9"/>
        <v>249833.33333333334</v>
      </c>
    </row>
    <row r="24" spans="2:42">
      <c r="B24" s="29">
        <f>Calculation!A31</f>
        <v>43861</v>
      </c>
      <c r="D24" s="34">
        <f>IF(Calculation!I$8&lt;'Balance Sheet'!$B24,Calculation!$I$10,0)</f>
        <v>250000</v>
      </c>
      <c r="E24" s="35">
        <f>E23-Calculation!I31</f>
        <v>-110666.66666666669</v>
      </c>
      <c r="F24" s="36">
        <f t="shared" si="0"/>
        <v>139333.33333333331</v>
      </c>
      <c r="H24" s="34">
        <f>IF(Calculation!M$8&lt;'Balance Sheet'!$B24,Calculation!$I$10,0)</f>
        <v>250000</v>
      </c>
      <c r="I24" s="35">
        <f>I23-Calculation!M31</f>
        <v>-24000.000000000004</v>
      </c>
      <c r="J24" s="36">
        <f t="shared" si="1"/>
        <v>226000</v>
      </c>
      <c r="L24" s="34">
        <f>IF(Calculation!Q$8&lt;'Balance Sheet'!$B24,Calculation!$I$10,0)</f>
        <v>250000</v>
      </c>
      <c r="M24" s="35">
        <f>M23-Calculation!Q31</f>
        <v>-58202.131457031457</v>
      </c>
      <c r="N24" s="36">
        <f t="shared" si="2"/>
        <v>191797.86854296853</v>
      </c>
      <c r="P24" s="34">
        <f>IF(Calculation!U$8&lt;'Balance Sheet'!$B24,Calculation!$I$10,0)</f>
        <v>250000</v>
      </c>
      <c r="Q24" s="35">
        <f>Q23-Calculation!U31</f>
        <v>-4583.333333333333</v>
      </c>
      <c r="R24" s="36">
        <f t="shared" si="3"/>
        <v>245416.66666666666</v>
      </c>
      <c r="T24" s="34">
        <f>IF(Calculation!Y$8&lt;'Balance Sheet'!$B24,Calculation!$I$10,0)</f>
        <v>250000</v>
      </c>
      <c r="U24" s="35">
        <f>U23-Calculation!Y31</f>
        <v>-4807.6923076923085</v>
      </c>
      <c r="V24" s="36">
        <f t="shared" si="4"/>
        <v>245192.30769230769</v>
      </c>
      <c r="X24" s="34">
        <f>IF(Calculation!AC$8&lt;'Balance Sheet'!$B24,Calculation!$I$10,0)</f>
        <v>250000</v>
      </c>
      <c r="Y24" s="35">
        <f>Y23-Calculation!AC31</f>
        <v>-2588.7345679012351</v>
      </c>
      <c r="Z24" s="36">
        <f t="shared" si="5"/>
        <v>247411.26543209876</v>
      </c>
      <c r="AB24" s="34">
        <f>IF(Calculation!AG$8&lt;'Balance Sheet'!$B24,Calculation!$I$10,0)</f>
        <v>250000</v>
      </c>
      <c r="AC24" s="35">
        <f>AC23-Calculation!AG31</f>
        <v>-1066.6666666666665</v>
      </c>
      <c r="AD24" s="36">
        <f t="shared" si="6"/>
        <v>248933.33333333334</v>
      </c>
      <c r="AF24" s="34">
        <f>IF(Calculation!AK$8&lt;'Balance Sheet'!$B24,Calculation!$I$10,0)</f>
        <v>250000</v>
      </c>
      <c r="AG24" s="35">
        <f>AG23-Calculation!AK31</f>
        <v>-632.65306122448976</v>
      </c>
      <c r="AH24" s="36">
        <f t="shared" si="7"/>
        <v>249367.3469387755</v>
      </c>
      <c r="AJ24" s="34">
        <f>IF(Calculation!AO$8&lt;'Balance Sheet'!$B24,Calculation!$I$10,0)</f>
        <v>250000</v>
      </c>
      <c r="AK24" s="35">
        <f>AK23-Calculation!AO31</f>
        <v>-2588.7345679012351</v>
      </c>
      <c r="AL24" s="36">
        <f t="shared" si="8"/>
        <v>247411.26543209876</v>
      </c>
      <c r="AN24" s="34">
        <f>IF(Calculation!AS$8&lt;'Balance Sheet'!$B24,Calculation!$I$10,0)</f>
        <v>250000</v>
      </c>
      <c r="AO24" s="35">
        <f>AO23-Calculation!AS31</f>
        <v>-222.22222222222223</v>
      </c>
      <c r="AP24" s="36">
        <f t="shared" si="9"/>
        <v>249777.77777777778</v>
      </c>
    </row>
    <row r="25" spans="2:42">
      <c r="B25" s="29">
        <f>Calculation!A32</f>
        <v>43890</v>
      </c>
      <c r="D25" s="34">
        <f>IF(Calculation!I$8&lt;'Balance Sheet'!$B25,Calculation!$I$10,0)</f>
        <v>250000</v>
      </c>
      <c r="E25" s="35">
        <f>E24-Calculation!I32</f>
        <v>-117583.33333333336</v>
      </c>
      <c r="F25" s="36">
        <f t="shared" si="0"/>
        <v>132416.66666666663</v>
      </c>
      <c r="H25" s="34">
        <f>IF(Calculation!M$8&lt;'Balance Sheet'!$B25,Calculation!$I$10,0)</f>
        <v>250000</v>
      </c>
      <c r="I25" s="35">
        <f>I24-Calculation!M32</f>
        <v>-24000.000000000004</v>
      </c>
      <c r="J25" s="36">
        <f t="shared" si="1"/>
        <v>226000</v>
      </c>
      <c r="L25" s="34">
        <f>IF(Calculation!Q$8&lt;'Balance Sheet'!$B25,Calculation!$I$10,0)</f>
        <v>250000</v>
      </c>
      <c r="M25" s="35">
        <f>M24-Calculation!Q32</f>
        <v>-61135.346376085268</v>
      </c>
      <c r="N25" s="36">
        <f t="shared" si="2"/>
        <v>188864.65362391472</v>
      </c>
      <c r="P25" s="34">
        <f>IF(Calculation!U$8&lt;'Balance Sheet'!$B25,Calculation!$I$10,0)</f>
        <v>250000</v>
      </c>
      <c r="Q25" s="35">
        <f>Q24-Calculation!U32</f>
        <v>-5000</v>
      </c>
      <c r="R25" s="36">
        <f t="shared" si="3"/>
        <v>245000</v>
      </c>
      <c r="T25" s="34">
        <f>IF(Calculation!Y$8&lt;'Balance Sheet'!$B25,Calculation!$I$10,0)</f>
        <v>250000</v>
      </c>
      <c r="U25" s="35">
        <f>U24-Calculation!Y32</f>
        <v>-4935.8974358974365</v>
      </c>
      <c r="V25" s="36">
        <f t="shared" si="4"/>
        <v>245064.10256410256</v>
      </c>
      <c r="X25" s="34">
        <f>IF(Calculation!AC$8&lt;'Balance Sheet'!$B25,Calculation!$I$10,0)</f>
        <v>250000</v>
      </c>
      <c r="Y25" s="35">
        <f>Y24-Calculation!AC32</f>
        <v>-2990.6121399176964</v>
      </c>
      <c r="Z25" s="36">
        <f t="shared" si="5"/>
        <v>247009.38786008229</v>
      </c>
      <c r="AB25" s="34">
        <f>IF(Calculation!AG$8&lt;'Balance Sheet'!$B25,Calculation!$I$10,0)</f>
        <v>250000</v>
      </c>
      <c r="AC25" s="35">
        <f>AC24-Calculation!AG32</f>
        <v>-1133.3333333333333</v>
      </c>
      <c r="AD25" s="36">
        <f t="shared" si="6"/>
        <v>248866.66666666666</v>
      </c>
      <c r="AF25" s="34">
        <f>IF(Calculation!AK$8&lt;'Balance Sheet'!$B25,Calculation!$I$10,0)</f>
        <v>250000</v>
      </c>
      <c r="AG25" s="35">
        <f>AG24-Calculation!AK32</f>
        <v>-782.31292517006796</v>
      </c>
      <c r="AH25" s="36">
        <f t="shared" si="7"/>
        <v>249217.68707482994</v>
      </c>
      <c r="AJ25" s="34">
        <f>IF(Calculation!AO$8&lt;'Balance Sheet'!$B25,Calculation!$I$10,0)</f>
        <v>250000</v>
      </c>
      <c r="AK25" s="35">
        <f>AK24-Calculation!AO32</f>
        <v>-2990.6121399176964</v>
      </c>
      <c r="AL25" s="36">
        <f t="shared" si="8"/>
        <v>247009.38786008229</v>
      </c>
      <c r="AN25" s="34">
        <f>IF(Calculation!AS$8&lt;'Balance Sheet'!$B25,Calculation!$I$10,0)</f>
        <v>250000</v>
      </c>
      <c r="AO25" s="35">
        <f>AO24-Calculation!AS32</f>
        <v>-277.77777777777777</v>
      </c>
      <c r="AP25" s="36">
        <f t="shared" si="9"/>
        <v>249722.22222222222</v>
      </c>
    </row>
    <row r="26" spans="2:42">
      <c r="B26" s="29">
        <f>Calculation!A33</f>
        <v>43921</v>
      </c>
      <c r="D26" s="34">
        <f>IF(Calculation!I$8&lt;'Balance Sheet'!$B26,Calculation!$I$10,0)</f>
        <v>250000</v>
      </c>
      <c r="E26" s="35">
        <f>E25-Calculation!I33</f>
        <v>-124500.00000000003</v>
      </c>
      <c r="F26" s="36">
        <f t="shared" si="0"/>
        <v>125499.99999999997</v>
      </c>
      <c r="H26" s="34">
        <f>IF(Calculation!M$8&lt;'Balance Sheet'!$B26,Calculation!$I$10,0)</f>
        <v>250000</v>
      </c>
      <c r="I26" s="35">
        <f>I25-Calculation!M33</f>
        <v>-24000.000000000004</v>
      </c>
      <c r="J26" s="36">
        <f t="shared" si="1"/>
        <v>226000</v>
      </c>
      <c r="L26" s="34">
        <f>IF(Calculation!Q$8&lt;'Balance Sheet'!$B26,Calculation!$I$10,0)</f>
        <v>250000</v>
      </c>
      <c r="M26" s="35">
        <f>M25-Calculation!Q33</f>
        <v>-63905.604910747199</v>
      </c>
      <c r="N26" s="36">
        <f t="shared" si="2"/>
        <v>186094.39508925279</v>
      </c>
      <c r="P26" s="34">
        <f>IF(Calculation!U$8&lt;'Balance Sheet'!$B26,Calculation!$I$10,0)</f>
        <v>250000</v>
      </c>
      <c r="Q26" s="35">
        <f>Q25-Calculation!U33</f>
        <v>-5000</v>
      </c>
      <c r="R26" s="36">
        <f t="shared" si="3"/>
        <v>245000</v>
      </c>
      <c r="T26" s="34">
        <f>IF(Calculation!Y$8&lt;'Balance Sheet'!$B26,Calculation!$I$10,0)</f>
        <v>250000</v>
      </c>
      <c r="U26" s="35">
        <f>U25-Calculation!Y33</f>
        <v>-5000.0000000000009</v>
      </c>
      <c r="V26" s="36">
        <f t="shared" si="4"/>
        <v>245000</v>
      </c>
      <c r="X26" s="34">
        <f>IF(Calculation!AC$8&lt;'Balance Sheet'!$B26,Calculation!$I$10,0)</f>
        <v>250000</v>
      </c>
      <c r="Y26" s="35">
        <f>Y25-Calculation!AC33</f>
        <v>-3325.5101165980805</v>
      </c>
      <c r="Z26" s="36">
        <f t="shared" si="5"/>
        <v>246674.48988340193</v>
      </c>
      <c r="AB26" s="34">
        <f>IF(Calculation!AG$8&lt;'Balance Sheet'!$B26,Calculation!$I$10,0)</f>
        <v>250000</v>
      </c>
      <c r="AC26" s="35">
        <f>AC25-Calculation!AG33</f>
        <v>-1200</v>
      </c>
      <c r="AD26" s="36">
        <f t="shared" si="6"/>
        <v>248800</v>
      </c>
      <c r="AF26" s="34">
        <f>IF(Calculation!AK$8&lt;'Balance Sheet'!$B26,Calculation!$I$10,0)</f>
        <v>250000</v>
      </c>
      <c r="AG26" s="35">
        <f>AG25-Calculation!AK33</f>
        <v>-928.57142857142844</v>
      </c>
      <c r="AH26" s="36">
        <f t="shared" si="7"/>
        <v>249071.42857142858</v>
      </c>
      <c r="AJ26" s="34">
        <f>IF(Calculation!AO$8&lt;'Balance Sheet'!$B26,Calculation!$I$10,0)</f>
        <v>250000</v>
      </c>
      <c r="AK26" s="35">
        <f>AK25-Calculation!AO33</f>
        <v>-3325.5101165980805</v>
      </c>
      <c r="AL26" s="36">
        <f t="shared" si="8"/>
        <v>246674.48988340193</v>
      </c>
      <c r="AN26" s="34">
        <f>IF(Calculation!AS$8&lt;'Balance Sheet'!$B26,Calculation!$I$10,0)</f>
        <v>250000</v>
      </c>
      <c r="AO26" s="35">
        <f>AO25-Calculation!AS33</f>
        <v>-333.33333333333331</v>
      </c>
      <c r="AP26" s="36">
        <f t="shared" si="9"/>
        <v>249666.66666666666</v>
      </c>
    </row>
    <row r="27" spans="2:42">
      <c r="B27" s="29">
        <f>Calculation!A34</f>
        <v>43951</v>
      </c>
      <c r="D27" s="34">
        <f>IF(Calculation!I$8&lt;'Balance Sheet'!$B27,Calculation!$I$10,0)</f>
        <v>250000</v>
      </c>
      <c r="E27" s="35">
        <f>E26-Calculation!I34</f>
        <v>-131416.66666666669</v>
      </c>
      <c r="F27" s="36">
        <f t="shared" si="0"/>
        <v>118583.33333333331</v>
      </c>
      <c r="H27" s="34">
        <f>IF(Calculation!M$8&lt;'Balance Sheet'!$B27,Calculation!$I$10,0)</f>
        <v>250000</v>
      </c>
      <c r="I27" s="35">
        <f>I26-Calculation!M34</f>
        <v>-24000.000000000004</v>
      </c>
      <c r="J27" s="36">
        <f t="shared" si="1"/>
        <v>226000</v>
      </c>
      <c r="L27" s="34">
        <f>IF(Calculation!Q$8&lt;'Balance Sheet'!$B27,Calculation!$I$10,0)</f>
        <v>250000</v>
      </c>
      <c r="M27" s="35">
        <f>M26-Calculation!Q34</f>
        <v>-66521.960193483465</v>
      </c>
      <c r="N27" s="36">
        <f t="shared" si="2"/>
        <v>183478.03980651655</v>
      </c>
      <c r="P27" s="34">
        <f>IF(Calculation!U$8&lt;'Balance Sheet'!$B27,Calculation!$I$10,0)</f>
        <v>250000</v>
      </c>
      <c r="Q27" s="35">
        <f>Q26-Calculation!U34</f>
        <v>-5000</v>
      </c>
      <c r="R27" s="36">
        <f t="shared" si="3"/>
        <v>245000</v>
      </c>
      <c r="T27" s="34">
        <f>IF(Calculation!Y$8&lt;'Balance Sheet'!$B27,Calculation!$I$10,0)</f>
        <v>250000</v>
      </c>
      <c r="U27" s="35">
        <f>U26-Calculation!Y34</f>
        <v>-5000.0000000000009</v>
      </c>
      <c r="V27" s="36">
        <f t="shared" si="4"/>
        <v>245000</v>
      </c>
      <c r="X27" s="34">
        <f>IF(Calculation!AC$8&lt;'Balance Sheet'!$B27,Calculation!$I$10,0)</f>
        <v>250000</v>
      </c>
      <c r="Y27" s="35">
        <f>Y26-Calculation!AC34</f>
        <v>-3604.5917638317342</v>
      </c>
      <c r="Z27" s="36">
        <f t="shared" si="5"/>
        <v>246395.40823616827</v>
      </c>
      <c r="AB27" s="34">
        <f>IF(Calculation!AG$8&lt;'Balance Sheet'!$B27,Calculation!$I$10,0)</f>
        <v>250000</v>
      </c>
      <c r="AC27" s="35">
        <f>AC26-Calculation!AG34</f>
        <v>-1266.6666666666667</v>
      </c>
      <c r="AD27" s="36">
        <f t="shared" si="6"/>
        <v>248733.33333333334</v>
      </c>
      <c r="AF27" s="34">
        <f>IF(Calculation!AK$8&lt;'Balance Sheet'!$B27,Calculation!$I$10,0)</f>
        <v>250000</v>
      </c>
      <c r="AG27" s="35">
        <f>AG26-Calculation!AK34</f>
        <v>-1071.4285714285713</v>
      </c>
      <c r="AH27" s="36">
        <f t="shared" si="7"/>
        <v>248928.57142857142</v>
      </c>
      <c r="AJ27" s="34">
        <f>IF(Calculation!AO$8&lt;'Balance Sheet'!$B27,Calculation!$I$10,0)</f>
        <v>250000</v>
      </c>
      <c r="AK27" s="35">
        <f>AK26-Calculation!AO34</f>
        <v>-3604.5917638317342</v>
      </c>
      <c r="AL27" s="36">
        <f t="shared" si="8"/>
        <v>246395.40823616827</v>
      </c>
      <c r="AN27" s="34">
        <f>IF(Calculation!AS$8&lt;'Balance Sheet'!$B27,Calculation!$I$10,0)</f>
        <v>250000</v>
      </c>
      <c r="AO27" s="35">
        <f>AO26-Calculation!AS34</f>
        <v>-388.88888888888886</v>
      </c>
      <c r="AP27" s="36">
        <f t="shared" si="9"/>
        <v>249611.11111111112</v>
      </c>
    </row>
    <row r="28" spans="2:42">
      <c r="B28" s="29">
        <f>Calculation!A35</f>
        <v>43982</v>
      </c>
      <c r="D28" s="34">
        <f>IF(Calculation!I$8&lt;'Balance Sheet'!$B28,Calculation!$I$10,0)</f>
        <v>250000</v>
      </c>
      <c r="E28" s="35">
        <f>E27-Calculation!I35</f>
        <v>-138333.33333333334</v>
      </c>
      <c r="F28" s="36">
        <f t="shared" si="0"/>
        <v>111666.66666666666</v>
      </c>
      <c r="H28" s="34">
        <f>IF(Calculation!M$8&lt;'Balance Sheet'!$B28,Calculation!$I$10,0)</f>
        <v>250000</v>
      </c>
      <c r="I28" s="35">
        <f>I27-Calculation!M35</f>
        <v>-24000.000000000004</v>
      </c>
      <c r="J28" s="36">
        <f t="shared" si="1"/>
        <v>226000</v>
      </c>
      <c r="L28" s="34">
        <f>IF(Calculation!Q$8&lt;'Balance Sheet'!$B28,Calculation!$I$10,0)</f>
        <v>250000</v>
      </c>
      <c r="M28" s="35">
        <f>M27-Calculation!Q35</f>
        <v>-68992.962404956605</v>
      </c>
      <c r="N28" s="36">
        <f t="shared" si="2"/>
        <v>181007.0375950434</v>
      </c>
      <c r="P28" s="34">
        <f>IF(Calculation!U$8&lt;'Balance Sheet'!$B28,Calculation!$I$10,0)</f>
        <v>250000</v>
      </c>
      <c r="Q28" s="35">
        <f>Q27-Calculation!U35</f>
        <v>-5000</v>
      </c>
      <c r="R28" s="36">
        <f t="shared" si="3"/>
        <v>245000</v>
      </c>
      <c r="T28" s="34">
        <f>IF(Calculation!Y$8&lt;'Balance Sheet'!$B28,Calculation!$I$10,0)</f>
        <v>250000</v>
      </c>
      <c r="U28" s="35">
        <f>U27-Calculation!Y35</f>
        <v>-5000.0000000000009</v>
      </c>
      <c r="V28" s="36">
        <f t="shared" si="4"/>
        <v>245000</v>
      </c>
      <c r="X28" s="34">
        <f>IF(Calculation!AC$8&lt;'Balance Sheet'!$B28,Calculation!$I$10,0)</f>
        <v>250000</v>
      </c>
      <c r="Y28" s="35">
        <f>Y27-Calculation!AC35</f>
        <v>-3837.1598031931121</v>
      </c>
      <c r="Z28" s="36">
        <f t="shared" si="5"/>
        <v>246162.84019680688</v>
      </c>
      <c r="AB28" s="34">
        <f>IF(Calculation!AG$8&lt;'Balance Sheet'!$B28,Calculation!$I$10,0)</f>
        <v>250000</v>
      </c>
      <c r="AC28" s="35">
        <f>AC27-Calculation!AG35</f>
        <v>-1333.3333333333335</v>
      </c>
      <c r="AD28" s="36">
        <f t="shared" si="6"/>
        <v>248666.66666666666</v>
      </c>
      <c r="AF28" s="34">
        <f>IF(Calculation!AK$8&lt;'Balance Sheet'!$B28,Calculation!$I$10,0)</f>
        <v>250000</v>
      </c>
      <c r="AG28" s="35">
        <f>AG27-Calculation!AK35</f>
        <v>-1210.8843537414964</v>
      </c>
      <c r="AH28" s="36">
        <f t="shared" si="7"/>
        <v>248789.11564625849</v>
      </c>
      <c r="AJ28" s="34">
        <f>IF(Calculation!AO$8&lt;'Balance Sheet'!$B28,Calculation!$I$10,0)</f>
        <v>250000</v>
      </c>
      <c r="AK28" s="35">
        <f>AK27-Calculation!AO35</f>
        <v>-3837.1598031931121</v>
      </c>
      <c r="AL28" s="36">
        <f t="shared" si="8"/>
        <v>246162.84019680688</v>
      </c>
      <c r="AN28" s="34">
        <f>IF(Calculation!AS$8&lt;'Balance Sheet'!$B28,Calculation!$I$10,0)</f>
        <v>250000</v>
      </c>
      <c r="AO28" s="35">
        <f>AO27-Calculation!AS35</f>
        <v>-444.4444444444444</v>
      </c>
      <c r="AP28" s="36">
        <f t="shared" si="9"/>
        <v>249555.55555555556</v>
      </c>
    </row>
    <row r="29" spans="2:42">
      <c r="B29" s="29">
        <f>Calculation!A36</f>
        <v>44012</v>
      </c>
      <c r="D29" s="34">
        <f>IF(Calculation!I$8&lt;'Balance Sheet'!$B29,Calculation!$I$10,0)</f>
        <v>250000</v>
      </c>
      <c r="E29" s="35">
        <f>E28-Calculation!I36</f>
        <v>-145250</v>
      </c>
      <c r="F29" s="36">
        <f t="shared" si="0"/>
        <v>104750</v>
      </c>
      <c r="H29" s="34">
        <f>IF(Calculation!M$8&lt;'Balance Sheet'!$B29,Calculation!$I$10,0)</f>
        <v>250000</v>
      </c>
      <c r="I29" s="35">
        <f>I28-Calculation!M36</f>
        <v>-24000.000000000004</v>
      </c>
      <c r="J29" s="36">
        <f t="shared" si="1"/>
        <v>226000</v>
      </c>
      <c r="L29" s="34">
        <f>IF(Calculation!Q$8&lt;'Balance Sheet'!$B29,Calculation!$I$10,0)</f>
        <v>250000</v>
      </c>
      <c r="M29" s="35">
        <f>M28-Calculation!Q36</f>
        <v>-71326.686715792355</v>
      </c>
      <c r="N29" s="36">
        <f t="shared" si="2"/>
        <v>178673.31328420766</v>
      </c>
      <c r="P29" s="34">
        <f>IF(Calculation!U$8&lt;'Balance Sheet'!$B29,Calculation!$I$10,0)</f>
        <v>250000</v>
      </c>
      <c r="Q29" s="35">
        <f>Q28-Calculation!U36</f>
        <v>-5000</v>
      </c>
      <c r="R29" s="36">
        <f t="shared" si="3"/>
        <v>245000</v>
      </c>
      <c r="T29" s="34">
        <f>IF(Calculation!Y$8&lt;'Balance Sheet'!$B29,Calculation!$I$10,0)</f>
        <v>250000</v>
      </c>
      <c r="U29" s="35">
        <f>U28-Calculation!Y36</f>
        <v>-5000.0000000000009</v>
      </c>
      <c r="V29" s="36">
        <f t="shared" si="4"/>
        <v>245000</v>
      </c>
      <c r="X29" s="34">
        <f>IF(Calculation!AC$8&lt;'Balance Sheet'!$B29,Calculation!$I$10,0)</f>
        <v>250000</v>
      </c>
      <c r="Y29" s="35">
        <f>Y28-Calculation!AC36</f>
        <v>-4000.0000000000018</v>
      </c>
      <c r="Z29" s="36">
        <f t="shared" si="5"/>
        <v>246000</v>
      </c>
      <c r="AB29" s="34">
        <f>IF(Calculation!AG$8&lt;'Balance Sheet'!$B29,Calculation!$I$10,0)</f>
        <v>250000</v>
      </c>
      <c r="AC29" s="35">
        <f>AC28-Calculation!AG36</f>
        <v>-1400.0000000000002</v>
      </c>
      <c r="AD29" s="36">
        <f t="shared" si="6"/>
        <v>248600</v>
      </c>
      <c r="AF29" s="34">
        <f>IF(Calculation!AK$8&lt;'Balance Sheet'!$B29,Calculation!$I$10,0)</f>
        <v>250000</v>
      </c>
      <c r="AG29" s="35">
        <f>AG28-Calculation!AK36</f>
        <v>-1346.9387755102039</v>
      </c>
      <c r="AH29" s="36">
        <f t="shared" si="7"/>
        <v>248653.06122448979</v>
      </c>
      <c r="AJ29" s="34">
        <f>IF(Calculation!AO$8&lt;'Balance Sheet'!$B29,Calculation!$I$10,0)</f>
        <v>250000</v>
      </c>
      <c r="AK29" s="35">
        <f>AK28-Calculation!AO36</f>
        <v>-4000.0000000000018</v>
      </c>
      <c r="AL29" s="36">
        <f t="shared" si="8"/>
        <v>246000</v>
      </c>
      <c r="AN29" s="34">
        <f>IF(Calculation!AS$8&lt;'Balance Sheet'!$B29,Calculation!$I$10,0)</f>
        <v>250000</v>
      </c>
      <c r="AO29" s="35">
        <f>AO28-Calculation!AS36</f>
        <v>-499.99999999999994</v>
      </c>
      <c r="AP29" s="36">
        <f t="shared" si="9"/>
        <v>249500</v>
      </c>
    </row>
    <row r="30" spans="2:42">
      <c r="B30" s="29">
        <f>Calculation!A37</f>
        <v>44043</v>
      </c>
      <c r="D30" s="34">
        <f>IF(Calculation!I$8&lt;'Balance Sheet'!$B30,Calculation!$I$10,0)</f>
        <v>250000</v>
      </c>
      <c r="E30" s="35">
        <f>E29-Calculation!I37</f>
        <v>-152166.66666666666</v>
      </c>
      <c r="F30" s="36">
        <f t="shared" si="0"/>
        <v>97833.333333333343</v>
      </c>
      <c r="H30" s="34">
        <f>IF(Calculation!M$8&lt;'Balance Sheet'!$B30,Calculation!$I$10,0)</f>
        <v>250000</v>
      </c>
      <c r="I30" s="35">
        <f>I29-Calculation!M37</f>
        <v>-24000.000000000004</v>
      </c>
      <c r="J30" s="36">
        <f t="shared" si="1"/>
        <v>226000</v>
      </c>
      <c r="L30" s="34">
        <f>IF(Calculation!Q$8&lt;'Balance Sheet'!$B30,Calculation!$I$10,0)</f>
        <v>250000</v>
      </c>
      <c r="M30" s="35">
        <f>M29-Calculation!Q37</f>
        <v>-73530.759676026108</v>
      </c>
      <c r="N30" s="36">
        <f t="shared" si="2"/>
        <v>176469.24032397388</v>
      </c>
      <c r="P30" s="34">
        <f>IF(Calculation!U$8&lt;'Balance Sheet'!$B30,Calculation!$I$10,0)</f>
        <v>250000</v>
      </c>
      <c r="Q30" s="35">
        <f>Q29-Calculation!U37</f>
        <v>-5000</v>
      </c>
      <c r="R30" s="36">
        <f t="shared" si="3"/>
        <v>245000</v>
      </c>
      <c r="T30" s="34">
        <f>IF(Calculation!Y$8&lt;'Balance Sheet'!$B30,Calculation!$I$10,0)</f>
        <v>250000</v>
      </c>
      <c r="U30" s="35">
        <f>U29-Calculation!Y37</f>
        <v>-5000.0000000000009</v>
      </c>
      <c r="V30" s="36">
        <f t="shared" si="4"/>
        <v>245000</v>
      </c>
      <c r="X30" s="34">
        <f>IF(Calculation!AC$8&lt;'Balance Sheet'!$B30,Calculation!$I$10,0)</f>
        <v>250000</v>
      </c>
      <c r="Y30" s="35">
        <f>Y29-Calculation!AC37</f>
        <v>-4000.0000000000018</v>
      </c>
      <c r="Z30" s="36">
        <f t="shared" si="5"/>
        <v>246000</v>
      </c>
      <c r="AB30" s="34">
        <f>IF(Calculation!AG$8&lt;'Balance Sheet'!$B30,Calculation!$I$10,0)</f>
        <v>250000</v>
      </c>
      <c r="AC30" s="35">
        <f>AC29-Calculation!AG37</f>
        <v>-1466.666666666667</v>
      </c>
      <c r="AD30" s="36">
        <f t="shared" si="6"/>
        <v>248533.33333333334</v>
      </c>
      <c r="AF30" s="34">
        <f>IF(Calculation!AK$8&lt;'Balance Sheet'!$B30,Calculation!$I$10,0)</f>
        <v>250000</v>
      </c>
      <c r="AG30" s="35">
        <f>AG29-Calculation!AK37</f>
        <v>-1479.5918367346937</v>
      </c>
      <c r="AH30" s="36">
        <f t="shared" si="7"/>
        <v>248520.4081632653</v>
      </c>
      <c r="AJ30" s="34">
        <f>IF(Calculation!AO$8&lt;'Balance Sheet'!$B30,Calculation!$I$10,0)</f>
        <v>250000</v>
      </c>
      <c r="AK30" s="35">
        <f>AK29-Calculation!AO37</f>
        <v>-4000.0000000000018</v>
      </c>
      <c r="AL30" s="36">
        <f t="shared" si="8"/>
        <v>246000</v>
      </c>
      <c r="AN30" s="34">
        <f>IF(Calculation!AS$8&lt;'Balance Sheet'!$B30,Calculation!$I$10,0)</f>
        <v>250000</v>
      </c>
      <c r="AO30" s="35">
        <f>AO29-Calculation!AS37</f>
        <v>-555.55555555555554</v>
      </c>
      <c r="AP30" s="36">
        <f t="shared" si="9"/>
        <v>249444.44444444444</v>
      </c>
    </row>
    <row r="31" spans="2:42">
      <c r="B31" s="29">
        <f>Calculation!A38</f>
        <v>44074</v>
      </c>
      <c r="D31" s="34">
        <f>IF(Calculation!I$8&lt;'Balance Sheet'!$B31,Calculation!$I$10,0)</f>
        <v>250000</v>
      </c>
      <c r="E31" s="35">
        <f>E30-Calculation!I38</f>
        <v>-159083.33333333331</v>
      </c>
      <c r="F31" s="36">
        <f t="shared" si="0"/>
        <v>90916.666666666686</v>
      </c>
      <c r="H31" s="34">
        <f>IF(Calculation!M$8&lt;'Balance Sheet'!$B31,Calculation!$I$10,0)</f>
        <v>250000</v>
      </c>
      <c r="I31" s="35">
        <f>I30-Calculation!M38</f>
        <v>-24000.000000000004</v>
      </c>
      <c r="J31" s="36">
        <f t="shared" si="1"/>
        <v>226000</v>
      </c>
      <c r="L31" s="34">
        <f>IF(Calculation!Q$8&lt;'Balance Sheet'!$B31,Calculation!$I$10,0)</f>
        <v>250000</v>
      </c>
      <c r="M31" s="35">
        <f>M30-Calculation!Q38</f>
        <v>-75612.384138469104</v>
      </c>
      <c r="N31" s="36">
        <f t="shared" si="2"/>
        <v>174387.61586153088</v>
      </c>
      <c r="P31" s="34">
        <f>IF(Calculation!U$8&lt;'Balance Sheet'!$B31,Calculation!$I$10,0)</f>
        <v>250000</v>
      </c>
      <c r="Q31" s="35">
        <f>Q30-Calculation!U38</f>
        <v>-5000</v>
      </c>
      <c r="R31" s="36">
        <f t="shared" si="3"/>
        <v>245000</v>
      </c>
      <c r="T31" s="34">
        <f>IF(Calculation!Y$8&lt;'Balance Sheet'!$B31,Calculation!$I$10,0)</f>
        <v>250000</v>
      </c>
      <c r="U31" s="35">
        <f>U30-Calculation!Y38</f>
        <v>-5000.0000000000009</v>
      </c>
      <c r="V31" s="36">
        <f t="shared" si="4"/>
        <v>245000</v>
      </c>
      <c r="X31" s="34">
        <f>IF(Calculation!AC$8&lt;'Balance Sheet'!$B31,Calculation!$I$10,0)</f>
        <v>250000</v>
      </c>
      <c r="Y31" s="35">
        <f>Y30-Calculation!AC38</f>
        <v>-4000.0000000000018</v>
      </c>
      <c r="Z31" s="36">
        <f t="shared" si="5"/>
        <v>246000</v>
      </c>
      <c r="AB31" s="34">
        <f>IF(Calculation!AG$8&lt;'Balance Sheet'!$B31,Calculation!$I$10,0)</f>
        <v>250000</v>
      </c>
      <c r="AC31" s="35">
        <f>AC30-Calculation!AG38</f>
        <v>-1533.3333333333337</v>
      </c>
      <c r="AD31" s="36">
        <f t="shared" si="6"/>
        <v>248466.66666666666</v>
      </c>
      <c r="AF31" s="34">
        <f>IF(Calculation!AK$8&lt;'Balance Sheet'!$B31,Calculation!$I$10,0)</f>
        <v>250000</v>
      </c>
      <c r="AG31" s="35">
        <f>AG30-Calculation!AK38</f>
        <v>-1608.8435374149658</v>
      </c>
      <c r="AH31" s="36">
        <f t="shared" si="7"/>
        <v>248391.15646258503</v>
      </c>
      <c r="AJ31" s="34">
        <f>IF(Calculation!AO$8&lt;'Balance Sheet'!$B31,Calculation!$I$10,0)</f>
        <v>250000</v>
      </c>
      <c r="AK31" s="35">
        <f>AK30-Calculation!AO38</f>
        <v>-4000.0000000000018</v>
      </c>
      <c r="AL31" s="36">
        <f t="shared" si="8"/>
        <v>246000</v>
      </c>
      <c r="AN31" s="34">
        <f>IF(Calculation!AS$8&lt;'Balance Sheet'!$B31,Calculation!$I$10,0)</f>
        <v>250000</v>
      </c>
      <c r="AO31" s="35">
        <f>AO30-Calculation!AS38</f>
        <v>-611.11111111111109</v>
      </c>
      <c r="AP31" s="36">
        <f t="shared" si="9"/>
        <v>249388.88888888888</v>
      </c>
    </row>
    <row r="32" spans="2:42">
      <c r="B32" s="29">
        <f>Calculation!A39</f>
        <v>44104</v>
      </c>
      <c r="D32" s="34">
        <f>IF(Calculation!I$8&lt;'Balance Sheet'!$B32,Calculation!$I$10,0)</f>
        <v>250000</v>
      </c>
      <c r="E32" s="35">
        <f>E31-Calculation!I39</f>
        <v>-165999.99999999997</v>
      </c>
      <c r="F32" s="36">
        <f t="shared" si="0"/>
        <v>84000.000000000029</v>
      </c>
      <c r="H32" s="34">
        <f>IF(Calculation!M$8&lt;'Balance Sheet'!$B32,Calculation!$I$10,0)</f>
        <v>250000</v>
      </c>
      <c r="I32" s="35">
        <f>I31-Calculation!M39</f>
        <v>-24000.000000000004</v>
      </c>
      <c r="J32" s="36">
        <f t="shared" si="1"/>
        <v>226000</v>
      </c>
      <c r="L32" s="34">
        <f>IF(Calculation!Q$8&lt;'Balance Sheet'!$B32,Calculation!$I$10,0)</f>
        <v>250000</v>
      </c>
      <c r="M32" s="35">
        <f>M31-Calculation!Q39</f>
        <v>-77578.362797443042</v>
      </c>
      <c r="N32" s="36">
        <f t="shared" si="2"/>
        <v>172421.63720255694</v>
      </c>
      <c r="P32" s="34">
        <f>IF(Calculation!U$8&lt;'Balance Sheet'!$B32,Calculation!$I$10,0)</f>
        <v>250000</v>
      </c>
      <c r="Q32" s="35">
        <f>Q31-Calculation!U39</f>
        <v>-5000</v>
      </c>
      <c r="R32" s="36">
        <f t="shared" si="3"/>
        <v>245000</v>
      </c>
      <c r="T32" s="34">
        <f>IF(Calculation!Y$8&lt;'Balance Sheet'!$B32,Calculation!$I$10,0)</f>
        <v>250000</v>
      </c>
      <c r="U32" s="35">
        <f>U31-Calculation!Y39</f>
        <v>-5000.0000000000009</v>
      </c>
      <c r="V32" s="36">
        <f t="shared" si="4"/>
        <v>245000</v>
      </c>
      <c r="X32" s="34">
        <f>IF(Calculation!AC$8&lt;'Balance Sheet'!$B32,Calculation!$I$10,0)</f>
        <v>250000</v>
      </c>
      <c r="Y32" s="35">
        <f>Y31-Calculation!AC39</f>
        <v>-4000.0000000000018</v>
      </c>
      <c r="Z32" s="36">
        <f t="shared" si="5"/>
        <v>246000</v>
      </c>
      <c r="AB32" s="34">
        <f>IF(Calculation!AG$8&lt;'Balance Sheet'!$B32,Calculation!$I$10,0)</f>
        <v>250000</v>
      </c>
      <c r="AC32" s="35">
        <f>AC31-Calculation!AG39</f>
        <v>-1600.0000000000005</v>
      </c>
      <c r="AD32" s="36">
        <f t="shared" si="6"/>
        <v>248400</v>
      </c>
      <c r="AF32" s="34">
        <f>IF(Calculation!AK$8&lt;'Balance Sheet'!$B32,Calculation!$I$10,0)</f>
        <v>250000</v>
      </c>
      <c r="AG32" s="35">
        <f>AG31-Calculation!AK39</f>
        <v>-1734.6938775510203</v>
      </c>
      <c r="AH32" s="36">
        <f t="shared" si="7"/>
        <v>248265.30612244899</v>
      </c>
      <c r="AJ32" s="34">
        <f>IF(Calculation!AO$8&lt;'Balance Sheet'!$B32,Calculation!$I$10,0)</f>
        <v>250000</v>
      </c>
      <c r="AK32" s="35">
        <f>AK31-Calculation!AO39</f>
        <v>-4000.0000000000018</v>
      </c>
      <c r="AL32" s="36">
        <f t="shared" si="8"/>
        <v>246000</v>
      </c>
      <c r="AN32" s="34">
        <f>IF(Calculation!AS$8&lt;'Balance Sheet'!$B32,Calculation!$I$10,0)</f>
        <v>250000</v>
      </c>
      <c r="AO32" s="35">
        <f>AO31-Calculation!AS39</f>
        <v>-666.66666666666663</v>
      </c>
      <c r="AP32" s="36">
        <f t="shared" si="9"/>
        <v>249333.33333333334</v>
      </c>
    </row>
    <row r="33" spans="2:42">
      <c r="B33" s="29">
        <f>Calculation!A40</f>
        <v>44135</v>
      </c>
      <c r="D33" s="34">
        <f>IF(Calculation!I$8&lt;'Balance Sheet'!$B33,Calculation!$I$10,0)</f>
        <v>250000</v>
      </c>
      <c r="E33" s="35">
        <f>E32-Calculation!I40</f>
        <v>-172916.66666666663</v>
      </c>
      <c r="F33" s="36">
        <f t="shared" si="0"/>
        <v>77083.333333333372</v>
      </c>
      <c r="H33" s="34">
        <f>IF(Calculation!M$8&lt;'Balance Sheet'!$B33,Calculation!$I$10,0)</f>
        <v>250000</v>
      </c>
      <c r="I33" s="35">
        <f>I32-Calculation!M40</f>
        <v>-24000.000000000004</v>
      </c>
      <c r="J33" s="36">
        <f t="shared" si="1"/>
        <v>226000</v>
      </c>
      <c r="L33" s="34">
        <f>IF(Calculation!Q$8&lt;'Balance Sheet'!$B33,Calculation!$I$10,0)</f>
        <v>250000</v>
      </c>
      <c r="M33" s="35">
        <f>M32-Calculation!Q40</f>
        <v>-79435.12041980731</v>
      </c>
      <c r="N33" s="36">
        <f t="shared" si="2"/>
        <v>170564.87958019268</v>
      </c>
      <c r="P33" s="34">
        <f>IF(Calculation!U$8&lt;'Balance Sheet'!$B33,Calculation!$I$10,0)</f>
        <v>250000</v>
      </c>
      <c r="Q33" s="35">
        <f>Q32-Calculation!U40</f>
        <v>-5000</v>
      </c>
      <c r="R33" s="36">
        <f t="shared" si="3"/>
        <v>245000</v>
      </c>
      <c r="T33" s="34">
        <f>IF(Calculation!Y$8&lt;'Balance Sheet'!$B33,Calculation!$I$10,0)</f>
        <v>250000</v>
      </c>
      <c r="U33" s="35">
        <f>U32-Calculation!Y40</f>
        <v>-5000.0000000000009</v>
      </c>
      <c r="V33" s="36">
        <f t="shared" si="4"/>
        <v>245000</v>
      </c>
      <c r="X33" s="34">
        <f>IF(Calculation!AC$8&lt;'Balance Sheet'!$B33,Calculation!$I$10,0)</f>
        <v>250000</v>
      </c>
      <c r="Y33" s="35">
        <f>Y32-Calculation!AC40</f>
        <v>-4000.0000000000018</v>
      </c>
      <c r="Z33" s="36">
        <f t="shared" si="5"/>
        <v>246000</v>
      </c>
      <c r="AB33" s="34">
        <f>IF(Calculation!AG$8&lt;'Balance Sheet'!$B33,Calculation!$I$10,0)</f>
        <v>250000</v>
      </c>
      <c r="AC33" s="35">
        <f>AC32-Calculation!AG40</f>
        <v>-1666.6666666666672</v>
      </c>
      <c r="AD33" s="36">
        <f t="shared" si="6"/>
        <v>248333.33333333334</v>
      </c>
      <c r="AF33" s="34">
        <f>IF(Calculation!AK$8&lt;'Balance Sheet'!$B33,Calculation!$I$10,0)</f>
        <v>250000</v>
      </c>
      <c r="AG33" s="35">
        <f>AG32-Calculation!AK40</f>
        <v>-1857.1428571428569</v>
      </c>
      <c r="AH33" s="36">
        <f t="shared" si="7"/>
        <v>248142.85714285713</v>
      </c>
      <c r="AJ33" s="34">
        <f>IF(Calculation!AO$8&lt;'Balance Sheet'!$B33,Calculation!$I$10,0)</f>
        <v>250000</v>
      </c>
      <c r="AK33" s="35">
        <f>AK32-Calculation!AO40</f>
        <v>-4000.0000000000018</v>
      </c>
      <c r="AL33" s="36">
        <f t="shared" si="8"/>
        <v>246000</v>
      </c>
      <c r="AN33" s="34">
        <f>IF(Calculation!AS$8&lt;'Balance Sheet'!$B33,Calculation!$I$10,0)</f>
        <v>250000</v>
      </c>
      <c r="AO33" s="35">
        <f>AO32-Calculation!AS40</f>
        <v>-722.22222222222217</v>
      </c>
      <c r="AP33" s="36">
        <f t="shared" si="9"/>
        <v>249277.77777777778</v>
      </c>
    </row>
    <row r="34" spans="2:42">
      <c r="B34" s="29">
        <f>Calculation!A41</f>
        <v>44165</v>
      </c>
      <c r="D34" s="34">
        <f>IF(Calculation!I$8&lt;'Balance Sheet'!$B34,Calculation!$I$10,0)</f>
        <v>250000</v>
      </c>
      <c r="E34" s="35">
        <f>E33-Calculation!I41</f>
        <v>-179833.33333333328</v>
      </c>
      <c r="F34" s="36">
        <f t="shared" si="0"/>
        <v>70166.666666666715</v>
      </c>
      <c r="H34" s="34">
        <f>IF(Calculation!M$8&lt;'Balance Sheet'!$B34,Calculation!$I$10,0)</f>
        <v>250000</v>
      </c>
      <c r="I34" s="35">
        <f>I33-Calculation!M41</f>
        <v>-24000.000000000004</v>
      </c>
      <c r="J34" s="36">
        <f t="shared" si="1"/>
        <v>226000</v>
      </c>
      <c r="L34" s="34">
        <f>IF(Calculation!Q$8&lt;'Balance Sheet'!$B34,Calculation!$I$10,0)</f>
        <v>250000</v>
      </c>
      <c r="M34" s="35">
        <f>M33-Calculation!Q41</f>
        <v>-81188.724840929121</v>
      </c>
      <c r="N34" s="36">
        <f t="shared" si="2"/>
        <v>168811.27515907088</v>
      </c>
      <c r="P34" s="34">
        <f>IF(Calculation!U$8&lt;'Balance Sheet'!$B34,Calculation!$I$10,0)</f>
        <v>250000</v>
      </c>
      <c r="Q34" s="35">
        <f>Q33-Calculation!U41</f>
        <v>-5000</v>
      </c>
      <c r="R34" s="36">
        <f t="shared" si="3"/>
        <v>245000</v>
      </c>
      <c r="T34" s="34">
        <f>IF(Calculation!Y$8&lt;'Balance Sheet'!$B34,Calculation!$I$10,0)</f>
        <v>250000</v>
      </c>
      <c r="U34" s="35">
        <f>U33-Calculation!Y41</f>
        <v>-5000.0000000000009</v>
      </c>
      <c r="V34" s="36">
        <f t="shared" si="4"/>
        <v>245000</v>
      </c>
      <c r="X34" s="34">
        <f>IF(Calculation!AC$8&lt;'Balance Sheet'!$B34,Calculation!$I$10,0)</f>
        <v>250000</v>
      </c>
      <c r="Y34" s="35">
        <f>Y33-Calculation!AC41</f>
        <v>-4000.0000000000018</v>
      </c>
      <c r="Z34" s="36">
        <f t="shared" si="5"/>
        <v>246000</v>
      </c>
      <c r="AB34" s="34">
        <f>IF(Calculation!AG$8&lt;'Balance Sheet'!$B34,Calculation!$I$10,0)</f>
        <v>250000</v>
      </c>
      <c r="AC34" s="35">
        <f>AC33-Calculation!AG41</f>
        <v>-1733.3333333333339</v>
      </c>
      <c r="AD34" s="36">
        <f t="shared" si="6"/>
        <v>248266.66666666666</v>
      </c>
      <c r="AF34" s="34">
        <f>IF(Calculation!AK$8&lt;'Balance Sheet'!$B34,Calculation!$I$10,0)</f>
        <v>250000</v>
      </c>
      <c r="AG34" s="35">
        <f>AG33-Calculation!AK41</f>
        <v>-1976.1904761904759</v>
      </c>
      <c r="AH34" s="36">
        <f t="shared" si="7"/>
        <v>248023.80952380953</v>
      </c>
      <c r="AJ34" s="34">
        <f>IF(Calculation!AO$8&lt;'Balance Sheet'!$B34,Calculation!$I$10,0)</f>
        <v>250000</v>
      </c>
      <c r="AK34" s="35">
        <f>AK33-Calculation!AO41</f>
        <v>-4000.0000000000018</v>
      </c>
      <c r="AL34" s="36">
        <f t="shared" si="8"/>
        <v>246000</v>
      </c>
      <c r="AN34" s="34">
        <f>IF(Calculation!AS$8&lt;'Balance Sheet'!$B34,Calculation!$I$10,0)</f>
        <v>250000</v>
      </c>
      <c r="AO34" s="35">
        <f>AO33-Calculation!AS41</f>
        <v>-777.77777777777771</v>
      </c>
      <c r="AP34" s="36">
        <f t="shared" si="9"/>
        <v>249222.22222222222</v>
      </c>
    </row>
    <row r="35" spans="2:42">
      <c r="B35" s="29">
        <f>Calculation!A42</f>
        <v>44196</v>
      </c>
      <c r="D35" s="34">
        <f>IF(Calculation!I$8&lt;'Balance Sheet'!$B35,Calculation!$I$10,0)</f>
        <v>250000</v>
      </c>
      <c r="E35" s="35">
        <f>E34-Calculation!I42</f>
        <v>-186749.99999999994</v>
      </c>
      <c r="F35" s="36">
        <f t="shared" si="0"/>
        <v>63250.000000000058</v>
      </c>
      <c r="H35" s="34">
        <f>IF(Calculation!M$8&lt;'Balance Sheet'!$B35,Calculation!$I$10,0)</f>
        <v>250000</v>
      </c>
      <c r="I35" s="35">
        <f>I34-Calculation!M42</f>
        <v>-24000.000000000004</v>
      </c>
      <c r="J35" s="36">
        <f t="shared" si="1"/>
        <v>226000</v>
      </c>
      <c r="L35" s="34">
        <f>IF(Calculation!Q$8&lt;'Balance Sheet'!$B35,Calculation!$I$10,0)</f>
        <v>250000</v>
      </c>
      <c r="M35" s="35">
        <f>M34-Calculation!Q42</f>
        <v>-82844.906794210838</v>
      </c>
      <c r="N35" s="36">
        <f t="shared" si="2"/>
        <v>167155.09320578916</v>
      </c>
      <c r="P35" s="34">
        <f>IF(Calculation!U$8&lt;'Balance Sheet'!$B35,Calculation!$I$10,0)</f>
        <v>250000</v>
      </c>
      <c r="Q35" s="35">
        <f>Q34-Calculation!U42</f>
        <v>-5000</v>
      </c>
      <c r="R35" s="36">
        <f t="shared" si="3"/>
        <v>245000</v>
      </c>
      <c r="T35" s="34">
        <f>IF(Calculation!Y$8&lt;'Balance Sheet'!$B35,Calculation!$I$10,0)</f>
        <v>250000</v>
      </c>
      <c r="U35" s="35">
        <f>U34-Calculation!Y42</f>
        <v>-5000.0000000000009</v>
      </c>
      <c r="V35" s="36">
        <f t="shared" si="4"/>
        <v>245000</v>
      </c>
      <c r="X35" s="34">
        <f>IF(Calculation!AC$8&lt;'Balance Sheet'!$B35,Calculation!$I$10,0)</f>
        <v>250000</v>
      </c>
      <c r="Y35" s="35">
        <f>Y34-Calculation!AC42</f>
        <v>-4000.0000000000018</v>
      </c>
      <c r="Z35" s="36">
        <f t="shared" si="5"/>
        <v>246000</v>
      </c>
      <c r="AB35" s="34">
        <f>IF(Calculation!AG$8&lt;'Balance Sheet'!$B35,Calculation!$I$10,0)</f>
        <v>250000</v>
      </c>
      <c r="AC35" s="35">
        <f>AC34-Calculation!AG42</f>
        <v>-1800.0000000000007</v>
      </c>
      <c r="AD35" s="36">
        <f t="shared" si="6"/>
        <v>248200</v>
      </c>
      <c r="AF35" s="34">
        <f>IF(Calculation!AK$8&lt;'Balance Sheet'!$B35,Calculation!$I$10,0)</f>
        <v>250000</v>
      </c>
      <c r="AG35" s="35">
        <f>AG34-Calculation!AK42</f>
        <v>-2091.8367346938771</v>
      </c>
      <c r="AH35" s="36">
        <f t="shared" si="7"/>
        <v>247908.16326530612</v>
      </c>
      <c r="AJ35" s="34">
        <f>IF(Calculation!AO$8&lt;'Balance Sheet'!$B35,Calculation!$I$10,0)</f>
        <v>250000</v>
      </c>
      <c r="AK35" s="35">
        <f>AK34-Calculation!AO42</f>
        <v>-4000.0000000000018</v>
      </c>
      <c r="AL35" s="36">
        <f t="shared" si="8"/>
        <v>246000</v>
      </c>
      <c r="AN35" s="34">
        <f>IF(Calculation!AS$8&lt;'Balance Sheet'!$B35,Calculation!$I$10,0)</f>
        <v>250000</v>
      </c>
      <c r="AO35" s="35">
        <f>AO34-Calculation!AS42</f>
        <v>-833.33333333333326</v>
      </c>
      <c r="AP35" s="36">
        <f t="shared" si="9"/>
        <v>249166.66666666666</v>
      </c>
    </row>
    <row r="36" spans="2:42">
      <c r="B36" s="29">
        <f>Calculation!A43</f>
        <v>44227</v>
      </c>
      <c r="D36" s="34">
        <f>IF(Calculation!I$8&lt;'Balance Sheet'!$B36,Calculation!$I$10,0)</f>
        <v>250000</v>
      </c>
      <c r="E36" s="35">
        <f>E35-Calculation!I43</f>
        <v>-193666.6666666666</v>
      </c>
      <c r="F36" s="36">
        <f t="shared" si="0"/>
        <v>56333.333333333401</v>
      </c>
      <c r="H36" s="34">
        <f>IF(Calculation!M$8&lt;'Balance Sheet'!$B36,Calculation!$I$10,0)</f>
        <v>250000</v>
      </c>
      <c r="I36" s="35">
        <f>I35-Calculation!M43</f>
        <v>-24000.000000000004</v>
      </c>
      <c r="J36" s="36">
        <f t="shared" si="1"/>
        <v>226000</v>
      </c>
      <c r="L36" s="34">
        <f>IF(Calculation!Q$8&lt;'Balance Sheet'!$B36,Calculation!$I$10,0)</f>
        <v>250000</v>
      </c>
      <c r="M36" s="35">
        <f>M35-Calculation!Q43</f>
        <v>-84409.078638976905</v>
      </c>
      <c r="N36" s="36">
        <f t="shared" si="2"/>
        <v>165590.92136102309</v>
      </c>
      <c r="P36" s="34">
        <f>IF(Calculation!U$8&lt;'Balance Sheet'!$B36,Calculation!$I$10,0)</f>
        <v>250000</v>
      </c>
      <c r="Q36" s="35">
        <f>Q35-Calculation!U43</f>
        <v>-5000</v>
      </c>
      <c r="R36" s="36">
        <f t="shared" si="3"/>
        <v>245000</v>
      </c>
      <c r="T36" s="34">
        <f>IF(Calculation!Y$8&lt;'Balance Sheet'!$B36,Calculation!$I$10,0)</f>
        <v>250000</v>
      </c>
      <c r="U36" s="35">
        <f>U35-Calculation!Y43</f>
        <v>-5000.0000000000009</v>
      </c>
      <c r="V36" s="36">
        <f t="shared" si="4"/>
        <v>245000</v>
      </c>
      <c r="X36" s="34">
        <f>IF(Calculation!AC$8&lt;'Balance Sheet'!$B36,Calculation!$I$10,0)</f>
        <v>250000</v>
      </c>
      <c r="Y36" s="35">
        <f>Y35-Calculation!AC43</f>
        <v>-4000.0000000000018</v>
      </c>
      <c r="Z36" s="36">
        <f t="shared" si="5"/>
        <v>246000</v>
      </c>
      <c r="AB36" s="34">
        <f>IF(Calculation!AG$8&lt;'Balance Sheet'!$B36,Calculation!$I$10,0)</f>
        <v>250000</v>
      </c>
      <c r="AC36" s="35">
        <f>AC35-Calculation!AG43</f>
        <v>-1866.6666666666674</v>
      </c>
      <c r="AD36" s="36">
        <f t="shared" si="6"/>
        <v>248133.33333333334</v>
      </c>
      <c r="AF36" s="34">
        <f>IF(Calculation!AK$8&lt;'Balance Sheet'!$B36,Calculation!$I$10,0)</f>
        <v>250000</v>
      </c>
      <c r="AG36" s="35">
        <f>AG35-Calculation!AK43</f>
        <v>-2204.0816326530608</v>
      </c>
      <c r="AH36" s="36">
        <f t="shared" si="7"/>
        <v>247795.91836734695</v>
      </c>
      <c r="AJ36" s="34">
        <f>IF(Calculation!AO$8&lt;'Balance Sheet'!$B36,Calculation!$I$10,0)</f>
        <v>250000</v>
      </c>
      <c r="AK36" s="35">
        <f>AK35-Calculation!AO43</f>
        <v>-4000.0000000000018</v>
      </c>
      <c r="AL36" s="36">
        <f t="shared" si="8"/>
        <v>246000</v>
      </c>
      <c r="AN36" s="34">
        <f>IF(Calculation!AS$8&lt;'Balance Sheet'!$B36,Calculation!$I$10,0)</f>
        <v>250000</v>
      </c>
      <c r="AO36" s="35">
        <f>AO35-Calculation!AS43</f>
        <v>-888.8888888888888</v>
      </c>
      <c r="AP36" s="36">
        <f t="shared" si="9"/>
        <v>249111.11111111112</v>
      </c>
    </row>
    <row r="37" spans="2:42">
      <c r="B37" s="29">
        <f>Calculation!A44</f>
        <v>44255</v>
      </c>
      <c r="D37" s="34">
        <f>IF(Calculation!I$8&lt;'Balance Sheet'!$B37,Calculation!$I$10,0)</f>
        <v>250000</v>
      </c>
      <c r="E37" s="35">
        <f>E36-Calculation!I44</f>
        <v>-200583.33333333326</v>
      </c>
      <c r="F37" s="36">
        <f t="shared" si="0"/>
        <v>49416.666666666744</v>
      </c>
      <c r="H37" s="34">
        <f>IF(Calculation!M$8&lt;'Balance Sheet'!$B37,Calculation!$I$10,0)</f>
        <v>250000</v>
      </c>
      <c r="I37" s="35">
        <f>I36-Calculation!M44</f>
        <v>-24000.000000000004</v>
      </c>
      <c r="J37" s="36">
        <f t="shared" si="1"/>
        <v>226000</v>
      </c>
      <c r="L37" s="34">
        <f>IF(Calculation!Q$8&lt;'Balance Sheet'!$B37,Calculation!$I$10,0)</f>
        <v>250000</v>
      </c>
      <c r="M37" s="35">
        <f>M36-Calculation!Q44</f>
        <v>-85886.352047922628</v>
      </c>
      <c r="N37" s="36">
        <f t="shared" si="2"/>
        <v>164113.64795207739</v>
      </c>
      <c r="P37" s="34">
        <f>IF(Calculation!U$8&lt;'Balance Sheet'!$B37,Calculation!$I$10,0)</f>
        <v>250000</v>
      </c>
      <c r="Q37" s="35">
        <f>Q36-Calculation!U44</f>
        <v>-5000</v>
      </c>
      <c r="R37" s="36">
        <f t="shared" si="3"/>
        <v>245000</v>
      </c>
      <c r="T37" s="34">
        <f>IF(Calculation!Y$8&lt;'Balance Sheet'!$B37,Calculation!$I$10,0)</f>
        <v>250000</v>
      </c>
      <c r="U37" s="35">
        <f>U36-Calculation!Y44</f>
        <v>-5000.0000000000009</v>
      </c>
      <c r="V37" s="36">
        <f t="shared" si="4"/>
        <v>245000</v>
      </c>
      <c r="X37" s="34">
        <f>IF(Calculation!AC$8&lt;'Balance Sheet'!$B37,Calculation!$I$10,0)</f>
        <v>250000</v>
      </c>
      <c r="Y37" s="35">
        <f>Y36-Calculation!AC44</f>
        <v>-4000.0000000000018</v>
      </c>
      <c r="Z37" s="36">
        <f t="shared" si="5"/>
        <v>246000</v>
      </c>
      <c r="AB37" s="34">
        <f>IF(Calculation!AG$8&lt;'Balance Sheet'!$B37,Calculation!$I$10,0)</f>
        <v>250000</v>
      </c>
      <c r="AC37" s="35">
        <f>AC36-Calculation!AG44</f>
        <v>-1933.3333333333342</v>
      </c>
      <c r="AD37" s="36">
        <f t="shared" si="6"/>
        <v>248066.66666666666</v>
      </c>
      <c r="AF37" s="34">
        <f>IF(Calculation!AK$8&lt;'Balance Sheet'!$B37,Calculation!$I$10,0)</f>
        <v>250000</v>
      </c>
      <c r="AG37" s="35">
        <f>AG36-Calculation!AK44</f>
        <v>-2312.9251700680265</v>
      </c>
      <c r="AH37" s="36">
        <f t="shared" si="7"/>
        <v>247687.07482993198</v>
      </c>
      <c r="AJ37" s="34">
        <f>IF(Calculation!AO$8&lt;'Balance Sheet'!$B37,Calculation!$I$10,0)</f>
        <v>250000</v>
      </c>
      <c r="AK37" s="35">
        <f>AK36-Calculation!AO44</f>
        <v>-4000.0000000000018</v>
      </c>
      <c r="AL37" s="36">
        <f t="shared" si="8"/>
        <v>246000</v>
      </c>
      <c r="AN37" s="34">
        <f>IF(Calculation!AS$8&lt;'Balance Sheet'!$B37,Calculation!$I$10,0)</f>
        <v>250000</v>
      </c>
      <c r="AO37" s="35">
        <f>AO36-Calculation!AS44</f>
        <v>-944.44444444444434</v>
      </c>
      <c r="AP37" s="36">
        <f t="shared" si="9"/>
        <v>249055.55555555556</v>
      </c>
    </row>
    <row r="38" spans="2:42">
      <c r="B38" s="29">
        <f>Calculation!A45</f>
        <v>44286</v>
      </c>
      <c r="D38" s="34">
        <f>IF(Calculation!I$8&lt;'Balance Sheet'!$B38,Calculation!$I$10,0)</f>
        <v>250000</v>
      </c>
      <c r="E38" s="35">
        <f>E37-Calculation!I45</f>
        <v>-207499.99999999991</v>
      </c>
      <c r="F38" s="36">
        <f t="shared" si="0"/>
        <v>42500.000000000087</v>
      </c>
      <c r="H38" s="34">
        <f>IF(Calculation!M$8&lt;'Balance Sheet'!$B38,Calculation!$I$10,0)</f>
        <v>250000</v>
      </c>
      <c r="I38" s="35">
        <f>I37-Calculation!M45</f>
        <v>-24000.000000000004</v>
      </c>
      <c r="J38" s="36">
        <f t="shared" si="1"/>
        <v>226000</v>
      </c>
      <c r="L38" s="34">
        <f>IF(Calculation!Q$8&lt;'Balance Sheet'!$B38,Calculation!$I$10,0)</f>
        <v>250000</v>
      </c>
      <c r="M38" s="35">
        <f>M37-Calculation!Q45</f>
        <v>-87281.554711926932</v>
      </c>
      <c r="N38" s="36">
        <f t="shared" si="2"/>
        <v>162718.44528807307</v>
      </c>
      <c r="P38" s="34">
        <f>IF(Calculation!U$8&lt;'Balance Sheet'!$B38,Calculation!$I$10,0)</f>
        <v>250000</v>
      </c>
      <c r="Q38" s="35">
        <f>Q37-Calculation!U45</f>
        <v>-5000</v>
      </c>
      <c r="R38" s="36">
        <f t="shared" si="3"/>
        <v>245000</v>
      </c>
      <c r="T38" s="34">
        <f>IF(Calculation!Y$8&lt;'Balance Sheet'!$B38,Calculation!$I$10,0)</f>
        <v>250000</v>
      </c>
      <c r="U38" s="35">
        <f>U37-Calculation!Y45</f>
        <v>-5000.0000000000009</v>
      </c>
      <c r="V38" s="36">
        <f t="shared" si="4"/>
        <v>245000</v>
      </c>
      <c r="X38" s="34">
        <f>IF(Calculation!AC$8&lt;'Balance Sheet'!$B38,Calculation!$I$10,0)</f>
        <v>250000</v>
      </c>
      <c r="Y38" s="35">
        <f>Y37-Calculation!AC45</f>
        <v>-4000.0000000000018</v>
      </c>
      <c r="Z38" s="36">
        <f t="shared" si="5"/>
        <v>246000</v>
      </c>
      <c r="AB38" s="34">
        <f>IF(Calculation!AG$8&lt;'Balance Sheet'!$B38,Calculation!$I$10,0)</f>
        <v>250000</v>
      </c>
      <c r="AC38" s="35">
        <f>AC37-Calculation!AG45</f>
        <v>-2000.0000000000009</v>
      </c>
      <c r="AD38" s="36">
        <f t="shared" si="6"/>
        <v>248000</v>
      </c>
      <c r="AF38" s="34">
        <f>IF(Calculation!AK$8&lt;'Balance Sheet'!$B38,Calculation!$I$10,0)</f>
        <v>250000</v>
      </c>
      <c r="AG38" s="35">
        <f>AG37-Calculation!AK45</f>
        <v>-2418.367346938775</v>
      </c>
      <c r="AH38" s="36">
        <f t="shared" si="7"/>
        <v>247581.63265306121</v>
      </c>
      <c r="AJ38" s="34">
        <f>IF(Calculation!AO$8&lt;'Balance Sheet'!$B38,Calculation!$I$10,0)</f>
        <v>250000</v>
      </c>
      <c r="AK38" s="35">
        <f>AK37-Calculation!AO45</f>
        <v>-4000.0000000000018</v>
      </c>
      <c r="AL38" s="36">
        <f t="shared" si="8"/>
        <v>246000</v>
      </c>
      <c r="AN38" s="34">
        <f>IF(Calculation!AS$8&lt;'Balance Sheet'!$B38,Calculation!$I$10,0)</f>
        <v>250000</v>
      </c>
      <c r="AO38" s="35">
        <f>AO37-Calculation!AS45</f>
        <v>-999.99999999999989</v>
      </c>
      <c r="AP38" s="36">
        <f t="shared" si="9"/>
        <v>249000</v>
      </c>
    </row>
    <row r="39" spans="2:42">
      <c r="B39" s="29">
        <f>Calculation!A46</f>
        <v>44316</v>
      </c>
      <c r="D39" s="34">
        <f>IF(Calculation!I$8&lt;'Balance Sheet'!$B39,Calculation!$I$10,0)</f>
        <v>250000</v>
      </c>
      <c r="E39" s="35">
        <f>E38-Calculation!I46</f>
        <v>-214416.66666666657</v>
      </c>
      <c r="F39" s="36">
        <f t="shared" si="0"/>
        <v>35583.33333333343</v>
      </c>
      <c r="H39" s="34">
        <f>IF(Calculation!M$8&lt;'Balance Sheet'!$B39,Calculation!$I$10,0)</f>
        <v>250000</v>
      </c>
      <c r="I39" s="35">
        <f>I38-Calculation!M46</f>
        <v>-24000.000000000004</v>
      </c>
      <c r="J39" s="36">
        <f t="shared" si="1"/>
        <v>226000</v>
      </c>
      <c r="L39" s="34">
        <f>IF(Calculation!Q$8&lt;'Balance Sheet'!$B39,Calculation!$I$10,0)</f>
        <v>250000</v>
      </c>
      <c r="M39" s="35">
        <f>M38-Calculation!Q46</f>
        <v>-88599.246116819879</v>
      </c>
      <c r="N39" s="36">
        <f t="shared" si="2"/>
        <v>161400.75388318012</v>
      </c>
      <c r="P39" s="34">
        <f>IF(Calculation!U$8&lt;'Balance Sheet'!$B39,Calculation!$I$10,0)</f>
        <v>250000</v>
      </c>
      <c r="Q39" s="35">
        <f>Q38-Calculation!U46</f>
        <v>-5000</v>
      </c>
      <c r="R39" s="36">
        <f t="shared" si="3"/>
        <v>245000</v>
      </c>
      <c r="T39" s="34">
        <f>IF(Calculation!Y$8&lt;'Balance Sheet'!$B39,Calculation!$I$10,0)</f>
        <v>250000</v>
      </c>
      <c r="U39" s="35">
        <f>U38-Calculation!Y46</f>
        <v>-5000.0000000000009</v>
      </c>
      <c r="V39" s="36">
        <f t="shared" si="4"/>
        <v>245000</v>
      </c>
      <c r="X39" s="34">
        <f>IF(Calculation!AC$8&lt;'Balance Sheet'!$B39,Calculation!$I$10,0)</f>
        <v>250000</v>
      </c>
      <c r="Y39" s="35">
        <f>Y38-Calculation!AC46</f>
        <v>-4000.0000000000018</v>
      </c>
      <c r="Z39" s="36">
        <f t="shared" si="5"/>
        <v>246000</v>
      </c>
      <c r="AB39" s="34">
        <f>IF(Calculation!AG$8&lt;'Balance Sheet'!$B39,Calculation!$I$10,0)</f>
        <v>250000</v>
      </c>
      <c r="AC39" s="35">
        <f>AC38-Calculation!AG46</f>
        <v>-2066.6666666666674</v>
      </c>
      <c r="AD39" s="36">
        <f t="shared" si="6"/>
        <v>247933.33333333334</v>
      </c>
      <c r="AF39" s="34">
        <f>IF(Calculation!AK$8&lt;'Balance Sheet'!$B39,Calculation!$I$10,0)</f>
        <v>250000</v>
      </c>
      <c r="AG39" s="35">
        <f>AG38-Calculation!AK46</f>
        <v>-2520.4081632653056</v>
      </c>
      <c r="AH39" s="36">
        <f t="shared" si="7"/>
        <v>247479.5918367347</v>
      </c>
      <c r="AJ39" s="34">
        <f>IF(Calculation!AO$8&lt;'Balance Sheet'!$B39,Calculation!$I$10,0)</f>
        <v>250000</v>
      </c>
      <c r="AK39" s="35">
        <f>AK38-Calculation!AO46</f>
        <v>-4000.0000000000018</v>
      </c>
      <c r="AL39" s="36">
        <f t="shared" si="8"/>
        <v>246000</v>
      </c>
      <c r="AN39" s="34">
        <f>IF(Calculation!AS$8&lt;'Balance Sheet'!$B39,Calculation!$I$10,0)</f>
        <v>250000</v>
      </c>
      <c r="AO39" s="35">
        <f>AO38-Calculation!AS46</f>
        <v>-1055.5555555555554</v>
      </c>
      <c r="AP39" s="36">
        <f t="shared" si="9"/>
        <v>248944.44444444444</v>
      </c>
    </row>
    <row r="40" spans="2:42">
      <c r="B40" s="29">
        <f>Calculation!A47</f>
        <v>44347</v>
      </c>
      <c r="D40" s="34">
        <f>IF(Calculation!I$8&lt;'Balance Sheet'!$B40,Calculation!$I$10,0)</f>
        <v>250000</v>
      </c>
      <c r="E40" s="35">
        <f>E39-Calculation!I47</f>
        <v>-221333.33333333323</v>
      </c>
      <c r="F40" s="36">
        <f t="shared" si="0"/>
        <v>28666.666666666773</v>
      </c>
      <c r="H40" s="34">
        <f>IF(Calculation!M$8&lt;'Balance Sheet'!$B40,Calculation!$I$10,0)</f>
        <v>250000</v>
      </c>
      <c r="I40" s="35">
        <f>I39-Calculation!M47</f>
        <v>-24000.000000000004</v>
      </c>
      <c r="J40" s="36">
        <f t="shared" si="1"/>
        <v>226000</v>
      </c>
      <c r="L40" s="34">
        <f>IF(Calculation!Q$8&lt;'Balance Sheet'!$B40,Calculation!$I$10,0)</f>
        <v>250000</v>
      </c>
      <c r="M40" s="35">
        <f>M39-Calculation!Q47</f>
        <v>-89843.732443663219</v>
      </c>
      <c r="N40" s="36">
        <f t="shared" si="2"/>
        <v>160156.26755633677</v>
      </c>
      <c r="P40" s="34">
        <f>IF(Calculation!U$8&lt;'Balance Sheet'!$B40,Calculation!$I$10,0)</f>
        <v>250000</v>
      </c>
      <c r="Q40" s="35">
        <f>Q39-Calculation!U47</f>
        <v>-5000</v>
      </c>
      <c r="R40" s="36">
        <f t="shared" si="3"/>
        <v>245000</v>
      </c>
      <c r="T40" s="34">
        <f>IF(Calculation!Y$8&lt;'Balance Sheet'!$B40,Calculation!$I$10,0)</f>
        <v>250000</v>
      </c>
      <c r="U40" s="35">
        <f>U39-Calculation!Y47</f>
        <v>-5000.0000000000009</v>
      </c>
      <c r="V40" s="36">
        <f t="shared" si="4"/>
        <v>245000</v>
      </c>
      <c r="X40" s="34">
        <f>IF(Calculation!AC$8&lt;'Balance Sheet'!$B40,Calculation!$I$10,0)</f>
        <v>250000</v>
      </c>
      <c r="Y40" s="35">
        <f>Y39-Calculation!AC47</f>
        <v>-4000.0000000000018</v>
      </c>
      <c r="Z40" s="36">
        <f t="shared" si="5"/>
        <v>246000</v>
      </c>
      <c r="AB40" s="34">
        <f>IF(Calculation!AG$8&lt;'Balance Sheet'!$B40,Calculation!$I$10,0)</f>
        <v>250000</v>
      </c>
      <c r="AC40" s="35">
        <f>AC39-Calculation!AG47</f>
        <v>-2133.3333333333339</v>
      </c>
      <c r="AD40" s="36">
        <f t="shared" si="6"/>
        <v>247866.66666666666</v>
      </c>
      <c r="AF40" s="34">
        <f>IF(Calculation!AK$8&lt;'Balance Sheet'!$B40,Calculation!$I$10,0)</f>
        <v>250000</v>
      </c>
      <c r="AG40" s="35">
        <f>AG39-Calculation!AK47</f>
        <v>-2619.0476190476184</v>
      </c>
      <c r="AH40" s="36">
        <f t="shared" si="7"/>
        <v>247380.95238095237</v>
      </c>
      <c r="AJ40" s="34">
        <f>IF(Calculation!AO$8&lt;'Balance Sheet'!$B40,Calculation!$I$10,0)</f>
        <v>250000</v>
      </c>
      <c r="AK40" s="35">
        <f>AK39-Calculation!AO47</f>
        <v>-4000.0000000000018</v>
      </c>
      <c r="AL40" s="36">
        <f t="shared" si="8"/>
        <v>246000</v>
      </c>
      <c r="AN40" s="34">
        <f>IF(Calculation!AS$8&lt;'Balance Sheet'!$B40,Calculation!$I$10,0)</f>
        <v>250000</v>
      </c>
      <c r="AO40" s="35">
        <f>AO39-Calculation!AS47</f>
        <v>-1111.1111111111111</v>
      </c>
      <c r="AP40" s="36">
        <f t="shared" si="9"/>
        <v>248888.88888888888</v>
      </c>
    </row>
    <row r="41" spans="2:42">
      <c r="B41" s="29">
        <f>Calculation!A48</f>
        <v>44377</v>
      </c>
      <c r="D41" s="34">
        <f>IF(Calculation!I$8&lt;'Balance Sheet'!$B41,Calculation!$I$10,0)</f>
        <v>250000</v>
      </c>
      <c r="E41" s="35">
        <f>E40-Calculation!I48</f>
        <v>-228249.99999999988</v>
      </c>
      <c r="F41" s="36">
        <f t="shared" si="0"/>
        <v>21750.000000000116</v>
      </c>
      <c r="H41" s="34">
        <f>IF(Calculation!M$8&lt;'Balance Sheet'!$B41,Calculation!$I$10,0)</f>
        <v>250000</v>
      </c>
      <c r="I41" s="35">
        <f>I40-Calculation!M48</f>
        <v>-24000.000000000004</v>
      </c>
      <c r="J41" s="36">
        <f t="shared" si="1"/>
        <v>226000</v>
      </c>
      <c r="L41" s="34">
        <f>IF(Calculation!Q$8&lt;'Balance Sheet'!$B41,Calculation!$I$10,0)</f>
        <v>250000</v>
      </c>
      <c r="M41" s="35">
        <f>M40-Calculation!Q48</f>
        <v>-91019.08064123748</v>
      </c>
      <c r="N41" s="36">
        <f t="shared" si="2"/>
        <v>158980.9193587625</v>
      </c>
      <c r="P41" s="34">
        <f>IF(Calculation!U$8&lt;'Balance Sheet'!$B41,Calculation!$I$10,0)</f>
        <v>250000</v>
      </c>
      <c r="Q41" s="35">
        <f>Q40-Calculation!U48</f>
        <v>-5000</v>
      </c>
      <c r="R41" s="36">
        <f t="shared" si="3"/>
        <v>245000</v>
      </c>
      <c r="T41" s="34">
        <f>IF(Calculation!Y$8&lt;'Balance Sheet'!$B41,Calculation!$I$10,0)</f>
        <v>250000</v>
      </c>
      <c r="U41" s="35">
        <f>U40-Calculation!Y48</f>
        <v>-5000.0000000000009</v>
      </c>
      <c r="V41" s="36">
        <f t="shared" si="4"/>
        <v>245000</v>
      </c>
      <c r="X41" s="34">
        <f>IF(Calculation!AC$8&lt;'Balance Sheet'!$B41,Calculation!$I$10,0)</f>
        <v>250000</v>
      </c>
      <c r="Y41" s="35">
        <f>Y40-Calculation!AC48</f>
        <v>-4000.0000000000018</v>
      </c>
      <c r="Z41" s="36">
        <f t="shared" si="5"/>
        <v>246000</v>
      </c>
      <c r="AB41" s="34">
        <f>IF(Calculation!AG$8&lt;'Balance Sheet'!$B41,Calculation!$I$10,0)</f>
        <v>250000</v>
      </c>
      <c r="AC41" s="35">
        <f>AC40-Calculation!AG48</f>
        <v>-2200.0000000000005</v>
      </c>
      <c r="AD41" s="36">
        <f t="shared" si="6"/>
        <v>247800</v>
      </c>
      <c r="AF41" s="34">
        <f>IF(Calculation!AK$8&lt;'Balance Sheet'!$B41,Calculation!$I$10,0)</f>
        <v>250000</v>
      </c>
      <c r="AG41" s="35">
        <f>AG40-Calculation!AK48</f>
        <v>-2714.2857142857138</v>
      </c>
      <c r="AH41" s="36">
        <f t="shared" si="7"/>
        <v>247285.71428571429</v>
      </c>
      <c r="AJ41" s="34">
        <f>IF(Calculation!AO$8&lt;'Balance Sheet'!$B41,Calculation!$I$10,0)</f>
        <v>250000</v>
      </c>
      <c r="AK41" s="35">
        <f>AK40-Calculation!AO48</f>
        <v>-4000.0000000000018</v>
      </c>
      <c r="AL41" s="36">
        <f t="shared" si="8"/>
        <v>246000</v>
      </c>
      <c r="AN41" s="34">
        <f>IF(Calculation!AS$8&lt;'Balance Sheet'!$B41,Calculation!$I$10,0)</f>
        <v>250000</v>
      </c>
      <c r="AO41" s="35">
        <f>AO40-Calculation!AS48</f>
        <v>-1166.6666666666667</v>
      </c>
      <c r="AP41" s="36">
        <f t="shared" si="9"/>
        <v>248833.33333333334</v>
      </c>
    </row>
    <row r="42" spans="2:42">
      <c r="B42" s="29">
        <f>Calculation!A49</f>
        <v>44408</v>
      </c>
      <c r="D42" s="34">
        <f>IF(Calculation!I$8&lt;'Balance Sheet'!$B42,Calculation!$I$10,0)</f>
        <v>250000</v>
      </c>
      <c r="E42" s="35">
        <f>E41-Calculation!I49</f>
        <v>-235166.66666666654</v>
      </c>
      <c r="F42" s="36">
        <f t="shared" si="0"/>
        <v>14833.333333333459</v>
      </c>
      <c r="H42" s="34">
        <f>IF(Calculation!M$8&lt;'Balance Sheet'!$B42,Calculation!$I$10,0)</f>
        <v>250000</v>
      </c>
      <c r="I42" s="35">
        <f>I41-Calculation!M49</f>
        <v>-24000.000000000004</v>
      </c>
      <c r="J42" s="36">
        <f t="shared" si="1"/>
        <v>226000</v>
      </c>
      <c r="L42" s="34">
        <f>IF(Calculation!Q$8&lt;'Balance Sheet'!$B42,Calculation!$I$10,0)</f>
        <v>250000</v>
      </c>
      <c r="M42" s="35">
        <f>M41-Calculation!Q49</f>
        <v>-92129.131716724281</v>
      </c>
      <c r="N42" s="36">
        <f t="shared" si="2"/>
        <v>157870.86828327572</v>
      </c>
      <c r="P42" s="34">
        <f>IF(Calculation!U$8&lt;'Balance Sheet'!$B42,Calculation!$I$10,0)</f>
        <v>250000</v>
      </c>
      <c r="Q42" s="35">
        <f>Q41-Calculation!U49</f>
        <v>-5000</v>
      </c>
      <c r="R42" s="36">
        <f t="shared" si="3"/>
        <v>245000</v>
      </c>
      <c r="T42" s="34">
        <f>IF(Calculation!Y$8&lt;'Balance Sheet'!$B42,Calculation!$I$10,0)</f>
        <v>250000</v>
      </c>
      <c r="U42" s="35">
        <f>U41-Calculation!Y49</f>
        <v>-5000.0000000000009</v>
      </c>
      <c r="V42" s="36">
        <f t="shared" si="4"/>
        <v>245000</v>
      </c>
      <c r="X42" s="34">
        <f>IF(Calculation!AC$8&lt;'Balance Sheet'!$B42,Calculation!$I$10,0)</f>
        <v>250000</v>
      </c>
      <c r="Y42" s="35">
        <f>Y41-Calculation!AC49</f>
        <v>-4000.0000000000018</v>
      </c>
      <c r="Z42" s="36">
        <f t="shared" si="5"/>
        <v>246000</v>
      </c>
      <c r="AB42" s="34">
        <f>IF(Calculation!AG$8&lt;'Balance Sheet'!$B42,Calculation!$I$10,0)</f>
        <v>250000</v>
      </c>
      <c r="AC42" s="35">
        <f>AC41-Calculation!AG49</f>
        <v>-2266.666666666667</v>
      </c>
      <c r="AD42" s="36">
        <f t="shared" si="6"/>
        <v>247733.33333333334</v>
      </c>
      <c r="AF42" s="34">
        <f>IF(Calculation!AK$8&lt;'Balance Sheet'!$B42,Calculation!$I$10,0)</f>
        <v>250000</v>
      </c>
      <c r="AG42" s="35">
        <f>AG41-Calculation!AK49</f>
        <v>-2806.1224489795914</v>
      </c>
      <c r="AH42" s="36">
        <f t="shared" si="7"/>
        <v>247193.87755102041</v>
      </c>
      <c r="AJ42" s="34">
        <f>IF(Calculation!AO$8&lt;'Balance Sheet'!$B42,Calculation!$I$10,0)</f>
        <v>250000</v>
      </c>
      <c r="AK42" s="35">
        <f>AK41-Calculation!AO49</f>
        <v>-4000.0000000000018</v>
      </c>
      <c r="AL42" s="36">
        <f t="shared" si="8"/>
        <v>246000</v>
      </c>
      <c r="AN42" s="34">
        <f>IF(Calculation!AS$8&lt;'Balance Sheet'!$B42,Calculation!$I$10,0)</f>
        <v>250000</v>
      </c>
      <c r="AO42" s="35">
        <f>AO41-Calculation!AS49</f>
        <v>-1222.2222222222224</v>
      </c>
      <c r="AP42" s="36">
        <f t="shared" si="9"/>
        <v>248777.77777777778</v>
      </c>
    </row>
    <row r="43" spans="2:42">
      <c r="B43" s="29">
        <f>Calculation!A50</f>
        <v>44439</v>
      </c>
      <c r="D43" s="34">
        <f>IF(Calculation!I$8&lt;'Balance Sheet'!$B43,Calculation!$I$10,0)</f>
        <v>250000</v>
      </c>
      <c r="E43" s="35">
        <f>E42-Calculation!I50</f>
        <v>-242083.3333333332</v>
      </c>
      <c r="F43" s="36">
        <f t="shared" si="0"/>
        <v>7916.6666666668025</v>
      </c>
      <c r="H43" s="34">
        <f>IF(Calculation!M$8&lt;'Balance Sheet'!$B43,Calculation!$I$10,0)</f>
        <v>250000</v>
      </c>
      <c r="I43" s="35">
        <f>I42-Calculation!M50</f>
        <v>-24000.000000000004</v>
      </c>
      <c r="J43" s="36">
        <f t="shared" si="1"/>
        <v>226000</v>
      </c>
      <c r="L43" s="34">
        <f>IF(Calculation!Q$8&lt;'Balance Sheet'!$B43,Calculation!$I$10,0)</f>
        <v>250000</v>
      </c>
      <c r="M43" s="35">
        <f>M42-Calculation!Q50</f>
        <v>-93177.513288017377</v>
      </c>
      <c r="N43" s="36">
        <f t="shared" si="2"/>
        <v>156822.48671198264</v>
      </c>
      <c r="P43" s="34">
        <f>IF(Calculation!U$8&lt;'Balance Sheet'!$B43,Calculation!$I$10,0)</f>
        <v>250000</v>
      </c>
      <c r="Q43" s="35">
        <f>Q42-Calculation!U50</f>
        <v>-5000</v>
      </c>
      <c r="R43" s="36">
        <f t="shared" si="3"/>
        <v>245000</v>
      </c>
      <c r="T43" s="34">
        <f>IF(Calculation!Y$8&lt;'Balance Sheet'!$B43,Calculation!$I$10,0)</f>
        <v>250000</v>
      </c>
      <c r="U43" s="35">
        <f>U42-Calculation!Y50</f>
        <v>-5000.0000000000009</v>
      </c>
      <c r="V43" s="36">
        <f t="shared" si="4"/>
        <v>245000</v>
      </c>
      <c r="X43" s="34">
        <f>IF(Calculation!AC$8&lt;'Balance Sheet'!$B43,Calculation!$I$10,0)</f>
        <v>250000</v>
      </c>
      <c r="Y43" s="35">
        <f>Y42-Calculation!AC50</f>
        <v>-4000.0000000000018</v>
      </c>
      <c r="Z43" s="36">
        <f t="shared" si="5"/>
        <v>246000</v>
      </c>
      <c r="AB43" s="34">
        <f>IF(Calculation!AG$8&lt;'Balance Sheet'!$B43,Calculation!$I$10,0)</f>
        <v>250000</v>
      </c>
      <c r="AC43" s="35">
        <f>AC42-Calculation!AG50</f>
        <v>-2333.3333333333335</v>
      </c>
      <c r="AD43" s="36">
        <f t="shared" si="6"/>
        <v>247666.66666666666</v>
      </c>
      <c r="AF43" s="34">
        <f>IF(Calculation!AK$8&lt;'Balance Sheet'!$B43,Calculation!$I$10,0)</f>
        <v>250000</v>
      </c>
      <c r="AG43" s="35">
        <f>AG42-Calculation!AK50</f>
        <v>-2894.5578231292511</v>
      </c>
      <c r="AH43" s="36">
        <f t="shared" si="7"/>
        <v>247105.44217687074</v>
      </c>
      <c r="AJ43" s="34">
        <f>IF(Calculation!AO$8&lt;'Balance Sheet'!$B43,Calculation!$I$10,0)</f>
        <v>250000</v>
      </c>
      <c r="AK43" s="35">
        <f>AK42-Calculation!AO50</f>
        <v>-4000.0000000000018</v>
      </c>
      <c r="AL43" s="36">
        <f t="shared" si="8"/>
        <v>246000</v>
      </c>
      <c r="AN43" s="34">
        <f>IF(Calculation!AS$8&lt;'Balance Sheet'!$B43,Calculation!$I$10,0)</f>
        <v>250000</v>
      </c>
      <c r="AO43" s="35">
        <f>AO42-Calculation!AS50</f>
        <v>-1277.7777777777781</v>
      </c>
      <c r="AP43" s="36">
        <f t="shared" si="9"/>
        <v>248722.22222222222</v>
      </c>
    </row>
    <row r="44" spans="2:42">
      <c r="B44" s="29">
        <f>Calculation!A51</f>
        <v>44469</v>
      </c>
      <c r="D44" s="34">
        <f>IF(Calculation!I$8&lt;'Balance Sheet'!$B44,Calculation!$I$10,0)</f>
        <v>250000</v>
      </c>
      <c r="E44" s="35">
        <f>E43-Calculation!I51</f>
        <v>-248999.99999999985</v>
      </c>
      <c r="F44" s="36">
        <f t="shared" si="0"/>
        <v>1000.0000000001455</v>
      </c>
      <c r="H44" s="34">
        <f>IF(Calculation!M$8&lt;'Balance Sheet'!$B44,Calculation!$I$10,0)</f>
        <v>250000</v>
      </c>
      <c r="I44" s="35">
        <f>I43-Calculation!M51</f>
        <v>-24000.000000000004</v>
      </c>
      <c r="J44" s="36">
        <f t="shared" si="1"/>
        <v>226000</v>
      </c>
      <c r="L44" s="34">
        <f>IF(Calculation!Q$8&lt;'Balance Sheet'!$B44,Calculation!$I$10,0)</f>
        <v>250000</v>
      </c>
      <c r="M44" s="35">
        <f>M43-Calculation!Q51</f>
        <v>-94167.651438683082</v>
      </c>
      <c r="N44" s="36">
        <f t="shared" si="2"/>
        <v>155832.3485613169</v>
      </c>
      <c r="P44" s="34">
        <f>IF(Calculation!U$8&lt;'Balance Sheet'!$B44,Calculation!$I$10,0)</f>
        <v>250000</v>
      </c>
      <c r="Q44" s="35">
        <f>Q43-Calculation!U51</f>
        <v>-5000</v>
      </c>
      <c r="R44" s="36">
        <f t="shared" si="3"/>
        <v>245000</v>
      </c>
      <c r="T44" s="34">
        <f>IF(Calculation!Y$8&lt;'Balance Sheet'!$B44,Calculation!$I$10,0)</f>
        <v>250000</v>
      </c>
      <c r="U44" s="35">
        <f>U43-Calculation!Y51</f>
        <v>-5000.0000000000009</v>
      </c>
      <c r="V44" s="36">
        <f t="shared" si="4"/>
        <v>245000</v>
      </c>
      <c r="X44" s="34">
        <f>IF(Calculation!AC$8&lt;'Balance Sheet'!$B44,Calculation!$I$10,0)</f>
        <v>250000</v>
      </c>
      <c r="Y44" s="35">
        <f>Y43-Calculation!AC51</f>
        <v>-4000.0000000000018</v>
      </c>
      <c r="Z44" s="36">
        <f t="shared" si="5"/>
        <v>246000</v>
      </c>
      <c r="AB44" s="34">
        <f>IF(Calculation!AG$8&lt;'Balance Sheet'!$B44,Calculation!$I$10,0)</f>
        <v>250000</v>
      </c>
      <c r="AC44" s="35">
        <f>AC43-Calculation!AG51</f>
        <v>-2400</v>
      </c>
      <c r="AD44" s="36">
        <f t="shared" si="6"/>
        <v>247600</v>
      </c>
      <c r="AF44" s="34">
        <f>IF(Calculation!AK$8&lt;'Balance Sheet'!$B44,Calculation!$I$10,0)</f>
        <v>250000</v>
      </c>
      <c r="AG44" s="35">
        <f>AG43-Calculation!AK51</f>
        <v>-2979.5918367346935</v>
      </c>
      <c r="AH44" s="36">
        <f t="shared" si="7"/>
        <v>247020.4081632653</v>
      </c>
      <c r="AJ44" s="34">
        <f>IF(Calculation!AO$8&lt;'Balance Sheet'!$B44,Calculation!$I$10,0)</f>
        <v>250000</v>
      </c>
      <c r="AK44" s="35">
        <f>AK43-Calculation!AO51</f>
        <v>-4000.0000000000018</v>
      </c>
      <c r="AL44" s="36">
        <f t="shared" si="8"/>
        <v>246000</v>
      </c>
      <c r="AN44" s="34">
        <f>IF(Calculation!AS$8&lt;'Balance Sheet'!$B44,Calculation!$I$10,0)</f>
        <v>250000</v>
      </c>
      <c r="AO44" s="35">
        <f>AO43-Calculation!AS51</f>
        <v>-1333.3333333333337</v>
      </c>
      <c r="AP44" s="36">
        <f t="shared" si="9"/>
        <v>248666.66666666666</v>
      </c>
    </row>
    <row r="45" spans="2:42">
      <c r="B45" s="29">
        <f>Calculation!A52</f>
        <v>44500</v>
      </c>
      <c r="D45" s="34">
        <f>IF(Calculation!I$8&lt;'Balance Sheet'!$B45,Calculation!$I$10,0)</f>
        <v>250000</v>
      </c>
      <c r="E45" s="35">
        <f>E44-Calculation!I52</f>
        <v>-248999.99999999985</v>
      </c>
      <c r="F45" s="36">
        <f t="shared" si="0"/>
        <v>1000.0000000001455</v>
      </c>
      <c r="H45" s="34">
        <f>IF(Calculation!M$8&lt;'Balance Sheet'!$B45,Calculation!$I$10,0)</f>
        <v>250000</v>
      </c>
      <c r="I45" s="35">
        <f>I44-Calculation!M52</f>
        <v>-24000.000000000004</v>
      </c>
      <c r="J45" s="36">
        <f t="shared" si="1"/>
        <v>226000</v>
      </c>
      <c r="L45" s="34">
        <f>IF(Calculation!Q$8&lt;'Balance Sheet'!$B45,Calculation!$I$10,0)</f>
        <v>250000</v>
      </c>
      <c r="M45" s="35">
        <f>M44-Calculation!Q52</f>
        <v>-95102.781914311796</v>
      </c>
      <c r="N45" s="36">
        <f t="shared" si="2"/>
        <v>154897.21808568819</v>
      </c>
      <c r="P45" s="34">
        <f>IF(Calculation!U$8&lt;'Balance Sheet'!$B45,Calculation!$I$10,0)</f>
        <v>250000</v>
      </c>
      <c r="Q45" s="35">
        <f>Q44-Calculation!U52</f>
        <v>-5000</v>
      </c>
      <c r="R45" s="36">
        <f t="shared" si="3"/>
        <v>245000</v>
      </c>
      <c r="T45" s="34">
        <f>IF(Calculation!Y$8&lt;'Balance Sheet'!$B45,Calculation!$I$10,0)</f>
        <v>250000</v>
      </c>
      <c r="U45" s="35">
        <f>U44-Calculation!Y52</f>
        <v>-5000.0000000000009</v>
      </c>
      <c r="V45" s="36">
        <f t="shared" si="4"/>
        <v>245000</v>
      </c>
      <c r="X45" s="34">
        <f>IF(Calculation!AC$8&lt;'Balance Sheet'!$B45,Calculation!$I$10,0)</f>
        <v>250000</v>
      </c>
      <c r="Y45" s="35">
        <f>Y44-Calculation!AC52</f>
        <v>-4000.0000000000018</v>
      </c>
      <c r="Z45" s="36">
        <f t="shared" si="5"/>
        <v>246000</v>
      </c>
      <c r="AB45" s="34">
        <f>IF(Calculation!AG$8&lt;'Balance Sheet'!$B45,Calculation!$I$10,0)</f>
        <v>250000</v>
      </c>
      <c r="AC45" s="35">
        <f>AC44-Calculation!AG52</f>
        <v>-2466.6666666666665</v>
      </c>
      <c r="AD45" s="36">
        <f t="shared" si="6"/>
        <v>247533.33333333334</v>
      </c>
      <c r="AF45" s="34">
        <f>IF(Calculation!AK$8&lt;'Balance Sheet'!$B45,Calculation!$I$10,0)</f>
        <v>250000</v>
      </c>
      <c r="AG45" s="35">
        <f>AG44-Calculation!AK52</f>
        <v>-3061.2244897959181</v>
      </c>
      <c r="AH45" s="36">
        <f t="shared" si="7"/>
        <v>246938.77551020408</v>
      </c>
      <c r="AJ45" s="34">
        <f>IF(Calculation!AO$8&lt;'Balance Sheet'!$B45,Calculation!$I$10,0)</f>
        <v>250000</v>
      </c>
      <c r="AK45" s="35">
        <f>AK44-Calculation!AO52</f>
        <v>-4000.0000000000018</v>
      </c>
      <c r="AL45" s="36">
        <f t="shared" si="8"/>
        <v>246000</v>
      </c>
      <c r="AN45" s="34">
        <f>IF(Calculation!AS$8&lt;'Balance Sheet'!$B45,Calculation!$I$10,0)</f>
        <v>250000</v>
      </c>
      <c r="AO45" s="35">
        <f>AO44-Calculation!AS52</f>
        <v>-1388.8888888888894</v>
      </c>
      <c r="AP45" s="36">
        <f t="shared" si="9"/>
        <v>248611.11111111112</v>
      </c>
    </row>
    <row r="46" spans="2:42">
      <c r="B46" s="29">
        <f>Calculation!A53</f>
        <v>44530</v>
      </c>
      <c r="D46" s="34">
        <f>IF(Calculation!I$8&lt;'Balance Sheet'!$B46,Calculation!$I$10,0)</f>
        <v>250000</v>
      </c>
      <c r="E46" s="35">
        <f>E45-Calculation!I53</f>
        <v>-248999.99999999985</v>
      </c>
      <c r="F46" s="36">
        <f t="shared" si="0"/>
        <v>1000.0000000001455</v>
      </c>
      <c r="H46" s="34">
        <f>IF(Calculation!M$8&lt;'Balance Sheet'!$B46,Calculation!$I$10,0)</f>
        <v>250000</v>
      </c>
      <c r="I46" s="35">
        <f>I45-Calculation!M53</f>
        <v>-24000.000000000004</v>
      </c>
      <c r="J46" s="36">
        <f t="shared" si="1"/>
        <v>226000</v>
      </c>
      <c r="L46" s="34">
        <f>IF(Calculation!Q$8&lt;'Balance Sheet'!$B46,Calculation!$I$10,0)</f>
        <v>250000</v>
      </c>
      <c r="M46" s="35">
        <f>M45-Calculation!Q53</f>
        <v>-95985.96069685003</v>
      </c>
      <c r="N46" s="36">
        <f t="shared" si="2"/>
        <v>154014.03930314997</v>
      </c>
      <c r="P46" s="34">
        <f>IF(Calculation!U$8&lt;'Balance Sheet'!$B46,Calculation!$I$10,0)</f>
        <v>250000</v>
      </c>
      <c r="Q46" s="35">
        <f>Q45-Calculation!U53</f>
        <v>-5000</v>
      </c>
      <c r="R46" s="36">
        <f t="shared" si="3"/>
        <v>245000</v>
      </c>
      <c r="T46" s="34">
        <f>IF(Calculation!Y$8&lt;'Balance Sheet'!$B46,Calculation!$I$10,0)</f>
        <v>250000</v>
      </c>
      <c r="U46" s="35">
        <f>U45-Calculation!Y53</f>
        <v>-5000.0000000000009</v>
      </c>
      <c r="V46" s="36">
        <f t="shared" si="4"/>
        <v>245000</v>
      </c>
      <c r="X46" s="34">
        <f>IF(Calculation!AC$8&lt;'Balance Sheet'!$B46,Calculation!$I$10,0)</f>
        <v>250000</v>
      </c>
      <c r="Y46" s="35">
        <f>Y45-Calculation!AC53</f>
        <v>-4000.0000000000018</v>
      </c>
      <c r="Z46" s="36">
        <f t="shared" si="5"/>
        <v>246000</v>
      </c>
      <c r="AB46" s="34">
        <f>IF(Calculation!AG$8&lt;'Balance Sheet'!$B46,Calculation!$I$10,0)</f>
        <v>250000</v>
      </c>
      <c r="AC46" s="35">
        <f>AC45-Calculation!AG53</f>
        <v>-2533.333333333333</v>
      </c>
      <c r="AD46" s="36">
        <f t="shared" si="6"/>
        <v>247466.66666666666</v>
      </c>
      <c r="AF46" s="34">
        <f>IF(Calculation!AK$8&lt;'Balance Sheet'!$B46,Calculation!$I$10,0)</f>
        <v>250000</v>
      </c>
      <c r="AG46" s="35">
        <f>AG45-Calculation!AK53</f>
        <v>-3139.4557823129248</v>
      </c>
      <c r="AH46" s="36">
        <f t="shared" si="7"/>
        <v>246860.54421768707</v>
      </c>
      <c r="AJ46" s="34">
        <f>IF(Calculation!AO$8&lt;'Balance Sheet'!$B46,Calculation!$I$10,0)</f>
        <v>250000</v>
      </c>
      <c r="AK46" s="35">
        <f>AK45-Calculation!AO53</f>
        <v>-4000.0000000000018</v>
      </c>
      <c r="AL46" s="36">
        <f t="shared" si="8"/>
        <v>246000</v>
      </c>
      <c r="AN46" s="34">
        <f>IF(Calculation!AS$8&lt;'Balance Sheet'!$B46,Calculation!$I$10,0)</f>
        <v>250000</v>
      </c>
      <c r="AO46" s="35">
        <f>AO45-Calculation!AS53</f>
        <v>-1444.444444444445</v>
      </c>
      <c r="AP46" s="36">
        <f t="shared" si="9"/>
        <v>248555.55555555556</v>
      </c>
    </row>
    <row r="47" spans="2:42">
      <c r="B47" s="29">
        <f>Calculation!A54</f>
        <v>44561</v>
      </c>
      <c r="D47" s="34">
        <f>IF(Calculation!I$8&lt;'Balance Sheet'!$B47,Calculation!$I$10,0)</f>
        <v>250000</v>
      </c>
      <c r="E47" s="35">
        <f>E46-Calculation!I54</f>
        <v>-248999.99999999985</v>
      </c>
      <c r="F47" s="36">
        <f t="shared" si="0"/>
        <v>1000.0000000001455</v>
      </c>
      <c r="H47" s="34">
        <f>IF(Calculation!M$8&lt;'Balance Sheet'!$B47,Calculation!$I$10,0)</f>
        <v>250000</v>
      </c>
      <c r="I47" s="35">
        <f>I46-Calculation!M54</f>
        <v>-24000.000000000004</v>
      </c>
      <c r="J47" s="36">
        <f t="shared" si="1"/>
        <v>226000</v>
      </c>
      <c r="L47" s="34">
        <f>IF(Calculation!Q$8&lt;'Balance Sheet'!$B47,Calculation!$I$10,0)</f>
        <v>250000</v>
      </c>
      <c r="M47" s="35">
        <f>M46-Calculation!Q54</f>
        <v>-96820.073991469471</v>
      </c>
      <c r="N47" s="36">
        <f t="shared" si="2"/>
        <v>153179.92600853054</v>
      </c>
      <c r="P47" s="34">
        <f>IF(Calculation!U$8&lt;'Balance Sheet'!$B47,Calculation!$I$10,0)</f>
        <v>250000</v>
      </c>
      <c r="Q47" s="35">
        <f>Q46-Calculation!U54</f>
        <v>-5000</v>
      </c>
      <c r="R47" s="36">
        <f t="shared" si="3"/>
        <v>245000</v>
      </c>
      <c r="T47" s="34">
        <f>IF(Calculation!Y$8&lt;'Balance Sheet'!$B47,Calculation!$I$10,0)</f>
        <v>250000</v>
      </c>
      <c r="U47" s="35">
        <f>U46-Calculation!Y54</f>
        <v>-5000.0000000000009</v>
      </c>
      <c r="V47" s="36">
        <f t="shared" si="4"/>
        <v>245000</v>
      </c>
      <c r="X47" s="34">
        <f>IF(Calculation!AC$8&lt;'Balance Sheet'!$B47,Calculation!$I$10,0)</f>
        <v>250000</v>
      </c>
      <c r="Y47" s="35">
        <f>Y46-Calculation!AC54</f>
        <v>-4000.0000000000018</v>
      </c>
      <c r="Z47" s="36">
        <f t="shared" si="5"/>
        <v>246000</v>
      </c>
      <c r="AB47" s="34">
        <f>IF(Calculation!AG$8&lt;'Balance Sheet'!$B47,Calculation!$I$10,0)</f>
        <v>250000</v>
      </c>
      <c r="AC47" s="35">
        <f>AC46-Calculation!AG54</f>
        <v>-2599.9999999999995</v>
      </c>
      <c r="AD47" s="36">
        <f t="shared" si="6"/>
        <v>247400</v>
      </c>
      <c r="AF47" s="34">
        <f>IF(Calculation!AK$8&lt;'Balance Sheet'!$B47,Calculation!$I$10,0)</f>
        <v>250000</v>
      </c>
      <c r="AG47" s="35">
        <f>AG46-Calculation!AK54</f>
        <v>-3214.2857142857138</v>
      </c>
      <c r="AH47" s="36">
        <f t="shared" si="7"/>
        <v>246785.71428571429</v>
      </c>
      <c r="AJ47" s="34">
        <f>IF(Calculation!AO$8&lt;'Balance Sheet'!$B47,Calculation!$I$10,0)</f>
        <v>250000</v>
      </c>
      <c r="AK47" s="35">
        <f>AK46-Calculation!AO54</f>
        <v>-4000.0000000000018</v>
      </c>
      <c r="AL47" s="36">
        <f t="shared" si="8"/>
        <v>246000</v>
      </c>
      <c r="AN47" s="34">
        <f>IF(Calculation!AS$8&lt;'Balance Sheet'!$B47,Calculation!$I$10,0)</f>
        <v>250000</v>
      </c>
      <c r="AO47" s="35">
        <f>AO46-Calculation!AS54</f>
        <v>-1500.0000000000007</v>
      </c>
      <c r="AP47" s="36">
        <f t="shared" si="9"/>
        <v>248500</v>
      </c>
    </row>
    <row r="48" spans="2:42">
      <c r="B48" s="29">
        <f>Calculation!A55</f>
        <v>44592</v>
      </c>
      <c r="D48" s="34">
        <f>IF(Calculation!I$8&lt;'Balance Sheet'!$B48,Calculation!$I$10,0)</f>
        <v>250000</v>
      </c>
      <c r="E48" s="35">
        <f>E47-Calculation!I55</f>
        <v>-248999.99999999985</v>
      </c>
      <c r="F48" s="36">
        <f t="shared" si="0"/>
        <v>1000.0000000001455</v>
      </c>
      <c r="H48" s="34">
        <f>IF(Calculation!M$8&lt;'Balance Sheet'!$B48,Calculation!$I$10,0)</f>
        <v>250000</v>
      </c>
      <c r="I48" s="35">
        <f>I47-Calculation!M55</f>
        <v>-24000.000000000004</v>
      </c>
      <c r="J48" s="36">
        <f t="shared" si="1"/>
        <v>226000</v>
      </c>
      <c r="L48" s="34">
        <f>IF(Calculation!Q$8&lt;'Balance Sheet'!$B48,Calculation!$I$10,0)</f>
        <v>250000</v>
      </c>
      <c r="M48" s="35">
        <f>M47-Calculation!Q55</f>
        <v>-96820.073991469471</v>
      </c>
      <c r="N48" s="36">
        <f t="shared" si="2"/>
        <v>153179.92600853054</v>
      </c>
      <c r="P48" s="34">
        <f>IF(Calculation!U$8&lt;'Balance Sheet'!$B48,Calculation!$I$10,0)</f>
        <v>250000</v>
      </c>
      <c r="Q48" s="35">
        <f>Q47-Calculation!U55</f>
        <v>-5000</v>
      </c>
      <c r="R48" s="36">
        <f t="shared" si="3"/>
        <v>245000</v>
      </c>
      <c r="T48" s="34">
        <f>IF(Calculation!Y$8&lt;'Balance Sheet'!$B48,Calculation!$I$10,0)</f>
        <v>250000</v>
      </c>
      <c r="U48" s="35">
        <f>U47-Calculation!Y55</f>
        <v>-5000.0000000000009</v>
      </c>
      <c r="V48" s="36">
        <f t="shared" si="4"/>
        <v>245000</v>
      </c>
      <c r="X48" s="34">
        <f>IF(Calculation!AC$8&lt;'Balance Sheet'!$B48,Calculation!$I$10,0)</f>
        <v>250000</v>
      </c>
      <c r="Y48" s="35">
        <f>Y47-Calculation!AC55</f>
        <v>-4000.0000000000018</v>
      </c>
      <c r="Z48" s="36">
        <f t="shared" si="5"/>
        <v>246000</v>
      </c>
      <c r="AB48" s="34">
        <f>IF(Calculation!AG$8&lt;'Balance Sheet'!$B48,Calculation!$I$10,0)</f>
        <v>250000</v>
      </c>
      <c r="AC48" s="35">
        <f>AC47-Calculation!AG55</f>
        <v>-2666.6666666666661</v>
      </c>
      <c r="AD48" s="36">
        <f t="shared" si="6"/>
        <v>247333.33333333334</v>
      </c>
      <c r="AF48" s="34">
        <f>IF(Calculation!AK$8&lt;'Balance Sheet'!$B48,Calculation!$I$10,0)</f>
        <v>250000</v>
      </c>
      <c r="AG48" s="35">
        <f>AG47-Calculation!AK55</f>
        <v>-3285.7142857142853</v>
      </c>
      <c r="AH48" s="36">
        <f t="shared" si="7"/>
        <v>246714.28571428571</v>
      </c>
      <c r="AJ48" s="34">
        <f>IF(Calculation!AO$8&lt;'Balance Sheet'!$B48,Calculation!$I$10,0)</f>
        <v>250000</v>
      </c>
      <c r="AK48" s="35">
        <f>AK47-Calculation!AO55</f>
        <v>-4000.0000000000018</v>
      </c>
      <c r="AL48" s="36">
        <f t="shared" si="8"/>
        <v>246000</v>
      </c>
      <c r="AN48" s="34">
        <f>IF(Calculation!AS$8&lt;'Balance Sheet'!$B48,Calculation!$I$10,0)</f>
        <v>250000</v>
      </c>
      <c r="AO48" s="35">
        <f>AO47-Calculation!AS55</f>
        <v>-1555.5555555555563</v>
      </c>
      <c r="AP48" s="36">
        <f t="shared" si="9"/>
        <v>248444.44444444444</v>
      </c>
    </row>
    <row r="49" spans="2:42">
      <c r="B49" s="29">
        <f>Calculation!A56</f>
        <v>44620</v>
      </c>
      <c r="D49" s="34">
        <f>IF(Calculation!I$8&lt;'Balance Sheet'!$B49,Calculation!$I$10,0)</f>
        <v>250000</v>
      </c>
      <c r="E49" s="35">
        <f>E48-Calculation!I56</f>
        <v>-248999.99999999985</v>
      </c>
      <c r="F49" s="36">
        <f t="shared" si="0"/>
        <v>1000.0000000001455</v>
      </c>
      <c r="H49" s="34">
        <f>IF(Calculation!M$8&lt;'Balance Sheet'!$B49,Calculation!$I$10,0)</f>
        <v>250000</v>
      </c>
      <c r="I49" s="35">
        <f>I48-Calculation!M56</f>
        <v>-24000.000000000004</v>
      </c>
      <c r="J49" s="36">
        <f t="shared" si="1"/>
        <v>226000</v>
      </c>
      <c r="L49" s="34">
        <f>IF(Calculation!Q$8&lt;'Balance Sheet'!$B49,Calculation!$I$10,0)</f>
        <v>250000</v>
      </c>
      <c r="M49" s="35">
        <f>M48-Calculation!Q56</f>
        <v>-96820.073991469471</v>
      </c>
      <c r="N49" s="36">
        <f t="shared" si="2"/>
        <v>153179.92600853054</v>
      </c>
      <c r="P49" s="34">
        <f>IF(Calculation!U$8&lt;'Balance Sheet'!$B49,Calculation!$I$10,0)</f>
        <v>250000</v>
      </c>
      <c r="Q49" s="35">
        <f>Q48-Calculation!U56</f>
        <v>-5000</v>
      </c>
      <c r="R49" s="36">
        <f t="shared" si="3"/>
        <v>245000</v>
      </c>
      <c r="T49" s="34">
        <f>IF(Calculation!Y$8&lt;'Balance Sheet'!$B49,Calculation!$I$10,0)</f>
        <v>250000</v>
      </c>
      <c r="U49" s="35">
        <f>U48-Calculation!Y56</f>
        <v>-5000.0000000000009</v>
      </c>
      <c r="V49" s="36">
        <f t="shared" si="4"/>
        <v>245000</v>
      </c>
      <c r="X49" s="34">
        <f>IF(Calculation!AC$8&lt;'Balance Sheet'!$B49,Calculation!$I$10,0)</f>
        <v>250000</v>
      </c>
      <c r="Y49" s="35">
        <f>Y48-Calculation!AC56</f>
        <v>-4000.0000000000018</v>
      </c>
      <c r="Z49" s="36">
        <f t="shared" si="5"/>
        <v>246000</v>
      </c>
      <c r="AB49" s="34">
        <f>IF(Calculation!AG$8&lt;'Balance Sheet'!$B49,Calculation!$I$10,0)</f>
        <v>250000</v>
      </c>
      <c r="AC49" s="35">
        <f>AC48-Calculation!AG56</f>
        <v>-2733.3333333333326</v>
      </c>
      <c r="AD49" s="36">
        <f t="shared" si="6"/>
        <v>247266.66666666666</v>
      </c>
      <c r="AF49" s="34">
        <f>IF(Calculation!AK$8&lt;'Balance Sheet'!$B49,Calculation!$I$10,0)</f>
        <v>250000</v>
      </c>
      <c r="AG49" s="35">
        <f>AG48-Calculation!AK56</f>
        <v>-3353.7414965986391</v>
      </c>
      <c r="AH49" s="36">
        <f t="shared" si="7"/>
        <v>246646.25850340136</v>
      </c>
      <c r="AJ49" s="34">
        <f>IF(Calculation!AO$8&lt;'Balance Sheet'!$B49,Calculation!$I$10,0)</f>
        <v>250000</v>
      </c>
      <c r="AK49" s="35">
        <f>AK48-Calculation!AO56</f>
        <v>-4000.0000000000018</v>
      </c>
      <c r="AL49" s="36">
        <f t="shared" si="8"/>
        <v>246000</v>
      </c>
      <c r="AN49" s="34">
        <f>IF(Calculation!AS$8&lt;'Balance Sheet'!$B49,Calculation!$I$10,0)</f>
        <v>250000</v>
      </c>
      <c r="AO49" s="35">
        <f>AO48-Calculation!AS56</f>
        <v>-1611.111111111112</v>
      </c>
      <c r="AP49" s="36">
        <f t="shared" si="9"/>
        <v>248388.88888888888</v>
      </c>
    </row>
    <row r="50" spans="2:42">
      <c r="B50" s="29">
        <f>Calculation!A57</f>
        <v>44651</v>
      </c>
      <c r="D50" s="34">
        <f>IF(Calculation!I$8&lt;'Balance Sheet'!$B50,Calculation!$I$10,0)</f>
        <v>250000</v>
      </c>
      <c r="E50" s="35">
        <f>E49-Calculation!I57</f>
        <v>-248999.99999999985</v>
      </c>
      <c r="F50" s="36">
        <f t="shared" si="0"/>
        <v>1000.0000000001455</v>
      </c>
      <c r="H50" s="34">
        <f>IF(Calculation!M$8&lt;'Balance Sheet'!$B50,Calculation!$I$10,0)</f>
        <v>250000</v>
      </c>
      <c r="I50" s="35">
        <f>I49-Calculation!M57</f>
        <v>-24000.000000000004</v>
      </c>
      <c r="J50" s="36">
        <f t="shared" si="1"/>
        <v>226000</v>
      </c>
      <c r="L50" s="34">
        <f>IF(Calculation!Q$8&lt;'Balance Sheet'!$B50,Calculation!$I$10,0)</f>
        <v>250000</v>
      </c>
      <c r="M50" s="35">
        <f>M49-Calculation!Q57</f>
        <v>-96820.073991469471</v>
      </c>
      <c r="N50" s="36">
        <f t="shared" si="2"/>
        <v>153179.92600853054</v>
      </c>
      <c r="P50" s="34">
        <f>IF(Calculation!U$8&lt;'Balance Sheet'!$B50,Calculation!$I$10,0)</f>
        <v>250000</v>
      </c>
      <c r="Q50" s="35">
        <f>Q49-Calculation!U57</f>
        <v>-5000</v>
      </c>
      <c r="R50" s="36">
        <f t="shared" si="3"/>
        <v>245000</v>
      </c>
      <c r="T50" s="34">
        <f>IF(Calculation!Y$8&lt;'Balance Sheet'!$B50,Calculation!$I$10,0)</f>
        <v>250000</v>
      </c>
      <c r="U50" s="35">
        <f>U49-Calculation!Y57</f>
        <v>-5000.0000000000009</v>
      </c>
      <c r="V50" s="36">
        <f t="shared" si="4"/>
        <v>245000</v>
      </c>
      <c r="X50" s="34">
        <f>IF(Calculation!AC$8&lt;'Balance Sheet'!$B50,Calculation!$I$10,0)</f>
        <v>250000</v>
      </c>
      <c r="Y50" s="35">
        <f>Y49-Calculation!AC57</f>
        <v>-4000.0000000000018</v>
      </c>
      <c r="Z50" s="36">
        <f t="shared" si="5"/>
        <v>246000</v>
      </c>
      <c r="AB50" s="34">
        <f>IF(Calculation!AG$8&lt;'Balance Sheet'!$B50,Calculation!$I$10,0)</f>
        <v>250000</v>
      </c>
      <c r="AC50" s="35">
        <f>AC49-Calculation!AG57</f>
        <v>-2799.9999999999991</v>
      </c>
      <c r="AD50" s="36">
        <f t="shared" si="6"/>
        <v>247200</v>
      </c>
      <c r="AF50" s="34">
        <f>IF(Calculation!AK$8&lt;'Balance Sheet'!$B50,Calculation!$I$10,0)</f>
        <v>250000</v>
      </c>
      <c r="AG50" s="35">
        <f>AG49-Calculation!AK57</f>
        <v>-3418.367346938775</v>
      </c>
      <c r="AH50" s="36">
        <f t="shared" si="7"/>
        <v>246581.63265306121</v>
      </c>
      <c r="AJ50" s="34">
        <f>IF(Calculation!AO$8&lt;'Balance Sheet'!$B50,Calculation!$I$10,0)</f>
        <v>250000</v>
      </c>
      <c r="AK50" s="35">
        <f>AK49-Calculation!AO57</f>
        <v>-4000.0000000000018</v>
      </c>
      <c r="AL50" s="36">
        <f t="shared" si="8"/>
        <v>246000</v>
      </c>
      <c r="AN50" s="34">
        <f>IF(Calculation!AS$8&lt;'Balance Sheet'!$B50,Calculation!$I$10,0)</f>
        <v>250000</v>
      </c>
      <c r="AO50" s="35">
        <f>AO49-Calculation!AS57</f>
        <v>-1666.6666666666677</v>
      </c>
      <c r="AP50" s="36">
        <f t="shared" si="9"/>
        <v>248333.33333333334</v>
      </c>
    </row>
    <row r="51" spans="2:42">
      <c r="B51" s="29">
        <f>Calculation!A58</f>
        <v>44681</v>
      </c>
      <c r="D51" s="34">
        <f>IF(Calculation!I$8&lt;'Balance Sheet'!$B51,Calculation!$I$10,0)</f>
        <v>250000</v>
      </c>
      <c r="E51" s="35">
        <f>E50-Calculation!I58</f>
        <v>-248999.99999999985</v>
      </c>
      <c r="F51" s="36">
        <f t="shared" si="0"/>
        <v>1000.0000000001455</v>
      </c>
      <c r="H51" s="34">
        <f>IF(Calculation!M$8&lt;'Balance Sheet'!$B51,Calculation!$I$10,0)</f>
        <v>250000</v>
      </c>
      <c r="I51" s="35">
        <f>I50-Calculation!M58</f>
        <v>-24000.000000000004</v>
      </c>
      <c r="J51" s="36">
        <f t="shared" si="1"/>
        <v>226000</v>
      </c>
      <c r="L51" s="34">
        <f>IF(Calculation!Q$8&lt;'Balance Sheet'!$B51,Calculation!$I$10,0)</f>
        <v>250000</v>
      </c>
      <c r="M51" s="35">
        <f>M50-Calculation!Q58</f>
        <v>-96820.073991469471</v>
      </c>
      <c r="N51" s="36">
        <f t="shared" si="2"/>
        <v>153179.92600853054</v>
      </c>
      <c r="P51" s="34">
        <f>IF(Calculation!U$8&lt;'Balance Sheet'!$B51,Calculation!$I$10,0)</f>
        <v>250000</v>
      </c>
      <c r="Q51" s="35">
        <f>Q50-Calculation!U58</f>
        <v>-5000</v>
      </c>
      <c r="R51" s="36">
        <f t="shared" si="3"/>
        <v>245000</v>
      </c>
      <c r="T51" s="34">
        <f>IF(Calculation!Y$8&lt;'Balance Sheet'!$B51,Calculation!$I$10,0)</f>
        <v>250000</v>
      </c>
      <c r="U51" s="35">
        <f>U50-Calculation!Y58</f>
        <v>-5000.0000000000009</v>
      </c>
      <c r="V51" s="36">
        <f t="shared" si="4"/>
        <v>245000</v>
      </c>
      <c r="X51" s="34">
        <f>IF(Calculation!AC$8&lt;'Balance Sheet'!$B51,Calculation!$I$10,0)</f>
        <v>250000</v>
      </c>
      <c r="Y51" s="35">
        <f>Y50-Calculation!AC58</f>
        <v>-4000.0000000000018</v>
      </c>
      <c r="Z51" s="36">
        <f t="shared" si="5"/>
        <v>246000</v>
      </c>
      <c r="AB51" s="34">
        <f>IF(Calculation!AG$8&lt;'Balance Sheet'!$B51,Calculation!$I$10,0)</f>
        <v>250000</v>
      </c>
      <c r="AC51" s="35">
        <f>AC50-Calculation!AG58</f>
        <v>-2866.6666666666656</v>
      </c>
      <c r="AD51" s="36">
        <f t="shared" si="6"/>
        <v>247133.33333333334</v>
      </c>
      <c r="AF51" s="34">
        <f>IF(Calculation!AK$8&lt;'Balance Sheet'!$B51,Calculation!$I$10,0)</f>
        <v>250000</v>
      </c>
      <c r="AG51" s="35">
        <f>AG50-Calculation!AK58</f>
        <v>-3479.5918367346935</v>
      </c>
      <c r="AH51" s="36">
        <f t="shared" si="7"/>
        <v>246520.4081632653</v>
      </c>
      <c r="AJ51" s="34">
        <f>IF(Calculation!AO$8&lt;'Balance Sheet'!$B51,Calculation!$I$10,0)</f>
        <v>250000</v>
      </c>
      <c r="AK51" s="35">
        <f>AK50-Calculation!AO58</f>
        <v>-4000.0000000000018</v>
      </c>
      <c r="AL51" s="36">
        <f t="shared" si="8"/>
        <v>246000</v>
      </c>
      <c r="AN51" s="34">
        <f>IF(Calculation!AS$8&lt;'Balance Sheet'!$B51,Calculation!$I$10,0)</f>
        <v>250000</v>
      </c>
      <c r="AO51" s="35">
        <f>AO50-Calculation!AS58</f>
        <v>-1722.2222222222233</v>
      </c>
      <c r="AP51" s="36">
        <f t="shared" si="9"/>
        <v>248277.77777777778</v>
      </c>
    </row>
    <row r="52" spans="2:42">
      <c r="B52" s="29">
        <f>Calculation!A59</f>
        <v>44712</v>
      </c>
      <c r="D52" s="34">
        <f>IF(Calculation!I$8&lt;'Balance Sheet'!$B52,Calculation!$I$10,0)</f>
        <v>250000</v>
      </c>
      <c r="E52" s="35">
        <f>E51-Calculation!I59</f>
        <v>-248999.99999999985</v>
      </c>
      <c r="F52" s="36">
        <f t="shared" si="0"/>
        <v>1000.0000000001455</v>
      </c>
      <c r="H52" s="34">
        <f>IF(Calculation!M$8&lt;'Balance Sheet'!$B52,Calculation!$I$10,0)</f>
        <v>250000</v>
      </c>
      <c r="I52" s="35">
        <f>I51-Calculation!M59</f>
        <v>-24000.000000000004</v>
      </c>
      <c r="J52" s="36">
        <f t="shared" si="1"/>
        <v>226000</v>
      </c>
      <c r="L52" s="34">
        <f>IF(Calculation!Q$8&lt;'Balance Sheet'!$B52,Calculation!$I$10,0)</f>
        <v>250000</v>
      </c>
      <c r="M52" s="35">
        <f>M51-Calculation!Q59</f>
        <v>-96820.073991469471</v>
      </c>
      <c r="N52" s="36">
        <f t="shared" si="2"/>
        <v>153179.92600853054</v>
      </c>
      <c r="P52" s="34">
        <f>IF(Calculation!U$8&lt;'Balance Sheet'!$B52,Calculation!$I$10,0)</f>
        <v>250000</v>
      </c>
      <c r="Q52" s="35">
        <f>Q51-Calculation!U59</f>
        <v>-5000</v>
      </c>
      <c r="R52" s="36">
        <f t="shared" si="3"/>
        <v>245000</v>
      </c>
      <c r="T52" s="34">
        <f>IF(Calculation!Y$8&lt;'Balance Sheet'!$B52,Calculation!$I$10,0)</f>
        <v>250000</v>
      </c>
      <c r="U52" s="35">
        <f>U51-Calculation!Y59</f>
        <v>-5000.0000000000009</v>
      </c>
      <c r="V52" s="36">
        <f t="shared" si="4"/>
        <v>245000</v>
      </c>
      <c r="X52" s="34">
        <f>IF(Calculation!AC$8&lt;'Balance Sheet'!$B52,Calculation!$I$10,0)</f>
        <v>250000</v>
      </c>
      <c r="Y52" s="35">
        <f>Y51-Calculation!AC59</f>
        <v>-4000.0000000000018</v>
      </c>
      <c r="Z52" s="36">
        <f t="shared" si="5"/>
        <v>246000</v>
      </c>
      <c r="AB52" s="34">
        <f>IF(Calculation!AG$8&lt;'Balance Sheet'!$B52,Calculation!$I$10,0)</f>
        <v>250000</v>
      </c>
      <c r="AC52" s="35">
        <f>AC51-Calculation!AG59</f>
        <v>-2933.3333333333321</v>
      </c>
      <c r="AD52" s="36">
        <f t="shared" si="6"/>
        <v>247066.66666666666</v>
      </c>
      <c r="AF52" s="34">
        <f>IF(Calculation!AK$8&lt;'Balance Sheet'!$B52,Calculation!$I$10,0)</f>
        <v>250000</v>
      </c>
      <c r="AG52" s="35">
        <f>AG51-Calculation!AK59</f>
        <v>-3537.4149659863942</v>
      </c>
      <c r="AH52" s="36">
        <f t="shared" si="7"/>
        <v>246462.58503401361</v>
      </c>
      <c r="AJ52" s="34">
        <f>IF(Calculation!AO$8&lt;'Balance Sheet'!$B52,Calculation!$I$10,0)</f>
        <v>250000</v>
      </c>
      <c r="AK52" s="35">
        <f>AK51-Calculation!AO59</f>
        <v>-4000.0000000000018</v>
      </c>
      <c r="AL52" s="36">
        <f t="shared" si="8"/>
        <v>246000</v>
      </c>
      <c r="AN52" s="34">
        <f>IF(Calculation!AS$8&lt;'Balance Sheet'!$B52,Calculation!$I$10,0)</f>
        <v>250000</v>
      </c>
      <c r="AO52" s="35">
        <f>AO51-Calculation!AS59</f>
        <v>-1777.777777777779</v>
      </c>
      <c r="AP52" s="36">
        <f t="shared" si="9"/>
        <v>248222.22222222222</v>
      </c>
    </row>
    <row r="53" spans="2:42">
      <c r="B53" s="29">
        <f>Calculation!A60</f>
        <v>44742</v>
      </c>
      <c r="D53" s="34">
        <f>IF(Calculation!I$8&lt;'Balance Sheet'!$B53,Calculation!$I$10,0)</f>
        <v>250000</v>
      </c>
      <c r="E53" s="35">
        <f>E52-Calculation!I60</f>
        <v>-248999.99999999985</v>
      </c>
      <c r="F53" s="36">
        <f t="shared" si="0"/>
        <v>1000.0000000001455</v>
      </c>
      <c r="H53" s="34">
        <f>IF(Calculation!M$8&lt;'Balance Sheet'!$B53,Calculation!$I$10,0)</f>
        <v>250000</v>
      </c>
      <c r="I53" s="35">
        <f>I52-Calculation!M60</f>
        <v>-24000.000000000004</v>
      </c>
      <c r="J53" s="36">
        <f t="shared" si="1"/>
        <v>226000</v>
      </c>
      <c r="L53" s="34">
        <f>IF(Calculation!Q$8&lt;'Balance Sheet'!$B53,Calculation!$I$10,0)</f>
        <v>250000</v>
      </c>
      <c r="M53" s="35">
        <f>M52-Calculation!Q60</f>
        <v>-96820.073991469471</v>
      </c>
      <c r="N53" s="36">
        <f t="shared" si="2"/>
        <v>153179.92600853054</v>
      </c>
      <c r="P53" s="34">
        <f>IF(Calculation!U$8&lt;'Balance Sheet'!$B53,Calculation!$I$10,0)</f>
        <v>250000</v>
      </c>
      <c r="Q53" s="35">
        <f>Q52-Calculation!U60</f>
        <v>-5000</v>
      </c>
      <c r="R53" s="36">
        <f t="shared" si="3"/>
        <v>245000</v>
      </c>
      <c r="T53" s="34">
        <f>IF(Calculation!Y$8&lt;'Balance Sheet'!$B53,Calculation!$I$10,0)</f>
        <v>250000</v>
      </c>
      <c r="U53" s="35">
        <f>U52-Calculation!Y60</f>
        <v>-5000.0000000000009</v>
      </c>
      <c r="V53" s="36">
        <f t="shared" si="4"/>
        <v>245000</v>
      </c>
      <c r="X53" s="34">
        <f>IF(Calculation!AC$8&lt;'Balance Sheet'!$B53,Calculation!$I$10,0)</f>
        <v>250000</v>
      </c>
      <c r="Y53" s="35">
        <f>Y52-Calculation!AC60</f>
        <v>-4000.0000000000018</v>
      </c>
      <c r="Z53" s="36">
        <f t="shared" si="5"/>
        <v>246000</v>
      </c>
      <c r="AB53" s="34">
        <f>IF(Calculation!AG$8&lt;'Balance Sheet'!$B53,Calculation!$I$10,0)</f>
        <v>250000</v>
      </c>
      <c r="AC53" s="35">
        <f>AC52-Calculation!AG60</f>
        <v>-2999.9999999999986</v>
      </c>
      <c r="AD53" s="36">
        <f t="shared" si="6"/>
        <v>247000</v>
      </c>
      <c r="AF53" s="34">
        <f>IF(Calculation!AK$8&lt;'Balance Sheet'!$B53,Calculation!$I$10,0)</f>
        <v>250000</v>
      </c>
      <c r="AG53" s="35">
        <f>AG52-Calculation!AK60</f>
        <v>-3591.8367346938771</v>
      </c>
      <c r="AH53" s="36">
        <f t="shared" si="7"/>
        <v>246408.16326530612</v>
      </c>
      <c r="AJ53" s="34">
        <f>IF(Calculation!AO$8&lt;'Balance Sheet'!$B53,Calculation!$I$10,0)</f>
        <v>250000</v>
      </c>
      <c r="AK53" s="35">
        <f>AK52-Calculation!AO60</f>
        <v>-4000.0000000000018</v>
      </c>
      <c r="AL53" s="36">
        <f t="shared" si="8"/>
        <v>246000</v>
      </c>
      <c r="AN53" s="34">
        <f>IF(Calculation!AS$8&lt;'Balance Sheet'!$B53,Calculation!$I$10,0)</f>
        <v>250000</v>
      </c>
      <c r="AO53" s="35">
        <f>AO52-Calculation!AS60</f>
        <v>-1833.3333333333346</v>
      </c>
      <c r="AP53" s="36">
        <f t="shared" si="9"/>
        <v>248166.66666666666</v>
      </c>
    </row>
    <row r="54" spans="2:42">
      <c r="B54" s="29">
        <f>Calculation!A61</f>
        <v>44773</v>
      </c>
      <c r="D54" s="34">
        <f>IF(Calculation!I$8&lt;'Balance Sheet'!$B54,Calculation!$I$10,0)</f>
        <v>250000</v>
      </c>
      <c r="E54" s="35">
        <f>E53-Calculation!I61</f>
        <v>-248999.99999999985</v>
      </c>
      <c r="F54" s="36">
        <f t="shared" si="0"/>
        <v>1000.0000000001455</v>
      </c>
      <c r="H54" s="34">
        <f>IF(Calculation!M$8&lt;'Balance Sheet'!$B54,Calculation!$I$10,0)</f>
        <v>250000</v>
      </c>
      <c r="I54" s="35">
        <f>I53-Calculation!M61</f>
        <v>-24000.000000000004</v>
      </c>
      <c r="J54" s="36">
        <f t="shared" si="1"/>
        <v>226000</v>
      </c>
      <c r="L54" s="34">
        <f>IF(Calculation!Q$8&lt;'Balance Sheet'!$B54,Calculation!$I$10,0)</f>
        <v>250000</v>
      </c>
      <c r="M54" s="35">
        <f>M53-Calculation!Q61</f>
        <v>-96820.073991469471</v>
      </c>
      <c r="N54" s="36">
        <f t="shared" si="2"/>
        <v>153179.92600853054</v>
      </c>
      <c r="P54" s="34">
        <f>IF(Calculation!U$8&lt;'Balance Sheet'!$B54,Calculation!$I$10,0)</f>
        <v>250000</v>
      </c>
      <c r="Q54" s="35">
        <f>Q53-Calculation!U61</f>
        <v>-5000</v>
      </c>
      <c r="R54" s="36">
        <f t="shared" si="3"/>
        <v>245000</v>
      </c>
      <c r="T54" s="34">
        <f>IF(Calculation!Y$8&lt;'Balance Sheet'!$B54,Calculation!$I$10,0)</f>
        <v>250000</v>
      </c>
      <c r="U54" s="35">
        <f>U53-Calculation!Y61</f>
        <v>-5000.0000000000009</v>
      </c>
      <c r="V54" s="36">
        <f t="shared" si="4"/>
        <v>245000</v>
      </c>
      <c r="X54" s="34">
        <f>IF(Calculation!AC$8&lt;'Balance Sheet'!$B54,Calculation!$I$10,0)</f>
        <v>250000</v>
      </c>
      <c r="Y54" s="35">
        <f>Y53-Calculation!AC61</f>
        <v>-4000.0000000000018</v>
      </c>
      <c r="Z54" s="36">
        <f t="shared" si="5"/>
        <v>246000</v>
      </c>
      <c r="AB54" s="34">
        <f>IF(Calculation!AG$8&lt;'Balance Sheet'!$B54,Calculation!$I$10,0)</f>
        <v>250000</v>
      </c>
      <c r="AC54" s="35">
        <f>AC53-Calculation!AG61</f>
        <v>-3066.6666666666652</v>
      </c>
      <c r="AD54" s="36">
        <f t="shared" si="6"/>
        <v>246933.33333333334</v>
      </c>
      <c r="AF54" s="34">
        <f>IF(Calculation!AK$8&lt;'Balance Sheet'!$B54,Calculation!$I$10,0)</f>
        <v>250000</v>
      </c>
      <c r="AG54" s="35">
        <f>AG53-Calculation!AK61</f>
        <v>-3642.8571428571427</v>
      </c>
      <c r="AH54" s="36">
        <f t="shared" si="7"/>
        <v>246357.14285714287</v>
      </c>
      <c r="AJ54" s="34">
        <f>IF(Calculation!AO$8&lt;'Balance Sheet'!$B54,Calculation!$I$10,0)</f>
        <v>250000</v>
      </c>
      <c r="AK54" s="35">
        <f>AK53-Calculation!AO61</f>
        <v>-4000.0000000000018</v>
      </c>
      <c r="AL54" s="36">
        <f t="shared" si="8"/>
        <v>246000</v>
      </c>
      <c r="AN54" s="34">
        <f>IF(Calculation!AS$8&lt;'Balance Sheet'!$B54,Calculation!$I$10,0)</f>
        <v>250000</v>
      </c>
      <c r="AO54" s="35">
        <f>AO53-Calculation!AS61</f>
        <v>-1888.8888888888903</v>
      </c>
      <c r="AP54" s="36">
        <f t="shared" si="9"/>
        <v>248111.11111111112</v>
      </c>
    </row>
    <row r="55" spans="2:42">
      <c r="B55" s="29">
        <f>Calculation!A62</f>
        <v>44804</v>
      </c>
      <c r="D55" s="34">
        <f>IF(Calculation!I$8&lt;'Balance Sheet'!$B55,Calculation!$I$10,0)</f>
        <v>250000</v>
      </c>
      <c r="E55" s="35">
        <f>E54-Calculation!I62</f>
        <v>-248999.99999999985</v>
      </c>
      <c r="F55" s="36">
        <f t="shared" si="0"/>
        <v>1000.0000000001455</v>
      </c>
      <c r="H55" s="34">
        <f>IF(Calculation!M$8&lt;'Balance Sheet'!$B55,Calculation!$I$10,0)</f>
        <v>250000</v>
      </c>
      <c r="I55" s="35">
        <f>I54-Calculation!M62</f>
        <v>-24000.000000000004</v>
      </c>
      <c r="J55" s="36">
        <f t="shared" si="1"/>
        <v>226000</v>
      </c>
      <c r="L55" s="34">
        <f>IF(Calculation!Q$8&lt;'Balance Sheet'!$B55,Calculation!$I$10,0)</f>
        <v>250000</v>
      </c>
      <c r="M55" s="35">
        <f>M54-Calculation!Q62</f>
        <v>-96820.073991469471</v>
      </c>
      <c r="N55" s="36">
        <f t="shared" si="2"/>
        <v>153179.92600853054</v>
      </c>
      <c r="P55" s="34">
        <f>IF(Calculation!U$8&lt;'Balance Sheet'!$B55,Calculation!$I$10,0)</f>
        <v>250000</v>
      </c>
      <c r="Q55" s="35">
        <f>Q54-Calculation!U62</f>
        <v>-5000</v>
      </c>
      <c r="R55" s="36">
        <f t="shared" si="3"/>
        <v>245000</v>
      </c>
      <c r="T55" s="34">
        <f>IF(Calculation!Y$8&lt;'Balance Sheet'!$B55,Calculation!$I$10,0)</f>
        <v>250000</v>
      </c>
      <c r="U55" s="35">
        <f>U54-Calculation!Y62</f>
        <v>-5000.0000000000009</v>
      </c>
      <c r="V55" s="36">
        <f t="shared" si="4"/>
        <v>245000</v>
      </c>
      <c r="X55" s="34">
        <f>IF(Calculation!AC$8&lt;'Balance Sheet'!$B55,Calculation!$I$10,0)</f>
        <v>250000</v>
      </c>
      <c r="Y55" s="35">
        <f>Y54-Calculation!AC62</f>
        <v>-4000.0000000000018</v>
      </c>
      <c r="Z55" s="36">
        <f t="shared" si="5"/>
        <v>246000</v>
      </c>
      <c r="AB55" s="34">
        <f>IF(Calculation!AG$8&lt;'Balance Sheet'!$B55,Calculation!$I$10,0)</f>
        <v>250000</v>
      </c>
      <c r="AC55" s="35">
        <f>AC54-Calculation!AG62</f>
        <v>-3133.3333333333317</v>
      </c>
      <c r="AD55" s="36">
        <f t="shared" si="6"/>
        <v>246866.66666666666</v>
      </c>
      <c r="AF55" s="34">
        <f>IF(Calculation!AK$8&lt;'Balance Sheet'!$B55,Calculation!$I$10,0)</f>
        <v>250000</v>
      </c>
      <c r="AG55" s="35">
        <f>AG54-Calculation!AK62</f>
        <v>-3690.4761904761904</v>
      </c>
      <c r="AH55" s="36">
        <f t="shared" si="7"/>
        <v>246309.52380952382</v>
      </c>
      <c r="AJ55" s="34">
        <f>IF(Calculation!AO$8&lt;'Balance Sheet'!$B55,Calculation!$I$10,0)</f>
        <v>250000</v>
      </c>
      <c r="AK55" s="35">
        <f>AK54-Calculation!AO62</f>
        <v>-4000.0000000000018</v>
      </c>
      <c r="AL55" s="36">
        <f t="shared" si="8"/>
        <v>246000</v>
      </c>
      <c r="AN55" s="34">
        <f>IF(Calculation!AS$8&lt;'Balance Sheet'!$B55,Calculation!$I$10,0)</f>
        <v>250000</v>
      </c>
      <c r="AO55" s="35">
        <f>AO54-Calculation!AS62</f>
        <v>-1944.4444444444459</v>
      </c>
      <c r="AP55" s="36">
        <f t="shared" si="9"/>
        <v>248055.55555555556</v>
      </c>
    </row>
    <row r="56" spans="2:42">
      <c r="B56" s="29">
        <f>Calculation!A63</f>
        <v>44834</v>
      </c>
      <c r="D56" s="34">
        <f>IF(Calculation!I$8&lt;'Balance Sheet'!$B56,Calculation!$I$10,0)</f>
        <v>250000</v>
      </c>
      <c r="E56" s="35">
        <f>E55-Calculation!I63</f>
        <v>-248999.99999999985</v>
      </c>
      <c r="F56" s="36">
        <f t="shared" si="0"/>
        <v>1000.0000000001455</v>
      </c>
      <c r="H56" s="34">
        <f>IF(Calculation!M$8&lt;'Balance Sheet'!$B56,Calculation!$I$10,0)</f>
        <v>250000</v>
      </c>
      <c r="I56" s="35">
        <f>I55-Calculation!M63</f>
        <v>-24000.000000000004</v>
      </c>
      <c r="J56" s="36">
        <f t="shared" si="1"/>
        <v>226000</v>
      </c>
      <c r="L56" s="34">
        <f>IF(Calculation!Q$8&lt;'Balance Sheet'!$B56,Calculation!$I$10,0)</f>
        <v>250000</v>
      </c>
      <c r="M56" s="35">
        <f>M55-Calculation!Q63</f>
        <v>-96820.073991469471</v>
      </c>
      <c r="N56" s="36">
        <f t="shared" si="2"/>
        <v>153179.92600853054</v>
      </c>
      <c r="P56" s="34">
        <f>IF(Calculation!U$8&lt;'Balance Sheet'!$B56,Calculation!$I$10,0)</f>
        <v>250000</v>
      </c>
      <c r="Q56" s="35">
        <f>Q55-Calculation!U63</f>
        <v>-5000</v>
      </c>
      <c r="R56" s="36">
        <f t="shared" si="3"/>
        <v>245000</v>
      </c>
      <c r="T56" s="34">
        <f>IF(Calculation!Y$8&lt;'Balance Sheet'!$B56,Calculation!$I$10,0)</f>
        <v>250000</v>
      </c>
      <c r="U56" s="35">
        <f>U55-Calculation!Y63</f>
        <v>-5000.0000000000009</v>
      </c>
      <c r="V56" s="36">
        <f t="shared" si="4"/>
        <v>245000</v>
      </c>
      <c r="X56" s="34">
        <f>IF(Calculation!AC$8&lt;'Balance Sheet'!$B56,Calculation!$I$10,0)</f>
        <v>250000</v>
      </c>
      <c r="Y56" s="35">
        <f>Y55-Calculation!AC63</f>
        <v>-4000.0000000000018</v>
      </c>
      <c r="Z56" s="36">
        <f t="shared" si="5"/>
        <v>246000</v>
      </c>
      <c r="AB56" s="34">
        <f>IF(Calculation!AG$8&lt;'Balance Sheet'!$B56,Calculation!$I$10,0)</f>
        <v>250000</v>
      </c>
      <c r="AC56" s="35">
        <f>AC55-Calculation!AG63</f>
        <v>-3199.9999999999982</v>
      </c>
      <c r="AD56" s="36">
        <f t="shared" si="6"/>
        <v>246800</v>
      </c>
      <c r="AF56" s="34">
        <f>IF(Calculation!AK$8&lt;'Balance Sheet'!$B56,Calculation!$I$10,0)</f>
        <v>250000</v>
      </c>
      <c r="AG56" s="35">
        <f>AG55-Calculation!AK63</f>
        <v>-3734.6938775510203</v>
      </c>
      <c r="AH56" s="36">
        <f t="shared" si="7"/>
        <v>246265.30612244899</v>
      </c>
      <c r="AJ56" s="34">
        <f>IF(Calculation!AO$8&lt;'Balance Sheet'!$B56,Calculation!$I$10,0)</f>
        <v>250000</v>
      </c>
      <c r="AK56" s="35">
        <f>AK55-Calculation!AO63</f>
        <v>-4000.0000000000018</v>
      </c>
      <c r="AL56" s="36">
        <f t="shared" si="8"/>
        <v>246000</v>
      </c>
      <c r="AN56" s="34">
        <f>IF(Calculation!AS$8&lt;'Balance Sheet'!$B56,Calculation!$I$10,0)</f>
        <v>250000</v>
      </c>
      <c r="AO56" s="35">
        <f>AO55-Calculation!AS63</f>
        <v>-2000.0000000000016</v>
      </c>
      <c r="AP56" s="36">
        <f t="shared" si="9"/>
        <v>248000</v>
      </c>
    </row>
    <row r="57" spans="2:42">
      <c r="B57" s="29">
        <f>Calculation!A64</f>
        <v>44865</v>
      </c>
      <c r="D57" s="34">
        <f>IF(Calculation!I$8&lt;'Balance Sheet'!$B57,Calculation!$I$10,0)</f>
        <v>250000</v>
      </c>
      <c r="E57" s="35">
        <f>E56-Calculation!I64</f>
        <v>-248999.99999999985</v>
      </c>
      <c r="F57" s="36">
        <f t="shared" ref="F57:F80" si="10">D57+E57</f>
        <v>1000.0000000001455</v>
      </c>
      <c r="H57" s="34">
        <f>IF(Calculation!M$8&lt;'Balance Sheet'!$B57,Calculation!$I$10,0)</f>
        <v>250000</v>
      </c>
      <c r="I57" s="35">
        <f>I56-Calculation!M64</f>
        <v>-24000.000000000004</v>
      </c>
      <c r="J57" s="36">
        <f t="shared" si="1"/>
        <v>226000</v>
      </c>
      <c r="L57" s="34">
        <f>IF(Calculation!Q$8&lt;'Balance Sheet'!$B57,Calculation!$I$10,0)</f>
        <v>250000</v>
      </c>
      <c r="M57" s="35">
        <f>M56-Calculation!Q64</f>
        <v>-96820.073991469471</v>
      </c>
      <c r="N57" s="36">
        <f t="shared" si="2"/>
        <v>153179.92600853054</v>
      </c>
      <c r="P57" s="34">
        <f>IF(Calculation!U$8&lt;'Balance Sheet'!$B57,Calculation!$I$10,0)</f>
        <v>250000</v>
      </c>
      <c r="Q57" s="35">
        <f>Q56-Calculation!U64</f>
        <v>-5000</v>
      </c>
      <c r="R57" s="36">
        <f t="shared" si="3"/>
        <v>245000</v>
      </c>
      <c r="T57" s="34">
        <f>IF(Calculation!Y$8&lt;'Balance Sheet'!$B57,Calculation!$I$10,0)</f>
        <v>250000</v>
      </c>
      <c r="U57" s="35">
        <f>U56-Calculation!Y64</f>
        <v>-5000.0000000000009</v>
      </c>
      <c r="V57" s="36">
        <f t="shared" si="4"/>
        <v>245000</v>
      </c>
      <c r="X57" s="34">
        <f>IF(Calculation!AC$8&lt;'Balance Sheet'!$B57,Calculation!$I$10,0)</f>
        <v>250000</v>
      </c>
      <c r="Y57" s="35">
        <f>Y56-Calculation!AC64</f>
        <v>-4000.0000000000018</v>
      </c>
      <c r="Z57" s="36">
        <f t="shared" si="5"/>
        <v>246000</v>
      </c>
      <c r="AB57" s="34">
        <f>IF(Calculation!AG$8&lt;'Balance Sheet'!$B57,Calculation!$I$10,0)</f>
        <v>250000</v>
      </c>
      <c r="AC57" s="35">
        <f>AC56-Calculation!AG64</f>
        <v>-3266.6666666666647</v>
      </c>
      <c r="AD57" s="36">
        <f t="shared" si="6"/>
        <v>246733.33333333334</v>
      </c>
      <c r="AF57" s="34">
        <f>IF(Calculation!AK$8&lt;'Balance Sheet'!$B57,Calculation!$I$10,0)</f>
        <v>250000</v>
      </c>
      <c r="AG57" s="35">
        <f>AG56-Calculation!AK64</f>
        <v>-3775.5102040816323</v>
      </c>
      <c r="AH57" s="36">
        <f t="shared" si="7"/>
        <v>246224.48979591837</v>
      </c>
      <c r="AJ57" s="34">
        <f>IF(Calculation!AO$8&lt;'Balance Sheet'!$B57,Calculation!$I$10,0)</f>
        <v>250000</v>
      </c>
      <c r="AK57" s="35">
        <f>AK56-Calculation!AO64</f>
        <v>-4000.0000000000018</v>
      </c>
      <c r="AL57" s="36">
        <f t="shared" si="8"/>
        <v>246000</v>
      </c>
      <c r="AN57" s="34">
        <f>IF(Calculation!AS$8&lt;'Balance Sheet'!$B57,Calculation!$I$10,0)</f>
        <v>250000</v>
      </c>
      <c r="AO57" s="35">
        <f>AO56-Calculation!AS64</f>
        <v>-2055.555555555557</v>
      </c>
      <c r="AP57" s="36">
        <f t="shared" si="9"/>
        <v>247944.44444444444</v>
      </c>
    </row>
    <row r="58" spans="2:42">
      <c r="B58" s="29">
        <f>Calculation!A65</f>
        <v>44895</v>
      </c>
      <c r="D58" s="34">
        <f>IF(Calculation!I$8&lt;'Balance Sheet'!$B58,Calculation!$I$10,0)</f>
        <v>250000</v>
      </c>
      <c r="E58" s="35">
        <f>E57-Calculation!I65</f>
        <v>-248999.99999999985</v>
      </c>
      <c r="F58" s="36">
        <f t="shared" si="10"/>
        <v>1000.0000000001455</v>
      </c>
      <c r="H58" s="34">
        <f>IF(Calculation!M$8&lt;'Balance Sheet'!$B58,Calculation!$I$10,0)</f>
        <v>250000</v>
      </c>
      <c r="I58" s="35">
        <f>I57-Calculation!M65</f>
        <v>-24000.000000000004</v>
      </c>
      <c r="J58" s="36">
        <f t="shared" si="1"/>
        <v>226000</v>
      </c>
      <c r="L58" s="34">
        <f>IF(Calculation!Q$8&lt;'Balance Sheet'!$B58,Calculation!$I$10,0)</f>
        <v>250000</v>
      </c>
      <c r="M58" s="35">
        <f>M57-Calculation!Q65</f>
        <v>-96820.073991469471</v>
      </c>
      <c r="N58" s="36">
        <f t="shared" si="2"/>
        <v>153179.92600853054</v>
      </c>
      <c r="P58" s="34">
        <f>IF(Calculation!U$8&lt;'Balance Sheet'!$B58,Calculation!$I$10,0)</f>
        <v>250000</v>
      </c>
      <c r="Q58" s="35">
        <f>Q57-Calculation!U65</f>
        <v>-5000</v>
      </c>
      <c r="R58" s="36">
        <f t="shared" si="3"/>
        <v>245000</v>
      </c>
      <c r="T58" s="34">
        <f>IF(Calculation!Y$8&lt;'Balance Sheet'!$B58,Calculation!$I$10,0)</f>
        <v>250000</v>
      </c>
      <c r="U58" s="35">
        <f>U57-Calculation!Y65</f>
        <v>-5000.0000000000009</v>
      </c>
      <c r="V58" s="36">
        <f t="shared" si="4"/>
        <v>245000</v>
      </c>
      <c r="X58" s="34">
        <f>IF(Calculation!AC$8&lt;'Balance Sheet'!$B58,Calculation!$I$10,0)</f>
        <v>250000</v>
      </c>
      <c r="Y58" s="35">
        <f>Y57-Calculation!AC65</f>
        <v>-4000.0000000000018</v>
      </c>
      <c r="Z58" s="36">
        <f t="shared" si="5"/>
        <v>246000</v>
      </c>
      <c r="AB58" s="34">
        <f>IF(Calculation!AG$8&lt;'Balance Sheet'!$B58,Calculation!$I$10,0)</f>
        <v>250000</v>
      </c>
      <c r="AC58" s="35">
        <f>AC57-Calculation!AG65</f>
        <v>-3333.3333333333312</v>
      </c>
      <c r="AD58" s="36">
        <f t="shared" si="6"/>
        <v>246666.66666666666</v>
      </c>
      <c r="AF58" s="34">
        <f>IF(Calculation!AK$8&lt;'Balance Sheet'!$B58,Calculation!$I$10,0)</f>
        <v>250000</v>
      </c>
      <c r="AG58" s="35">
        <f>AG57-Calculation!AK65</f>
        <v>-3812.925170068027</v>
      </c>
      <c r="AH58" s="36">
        <f t="shared" si="7"/>
        <v>246187.07482993198</v>
      </c>
      <c r="AJ58" s="34">
        <f>IF(Calculation!AO$8&lt;'Balance Sheet'!$B58,Calculation!$I$10,0)</f>
        <v>250000</v>
      </c>
      <c r="AK58" s="35">
        <f>AK57-Calculation!AO65</f>
        <v>-4000.0000000000018</v>
      </c>
      <c r="AL58" s="36">
        <f t="shared" si="8"/>
        <v>246000</v>
      </c>
      <c r="AN58" s="34">
        <f>IF(Calculation!AS$8&lt;'Balance Sheet'!$B58,Calculation!$I$10,0)</f>
        <v>250000</v>
      </c>
      <c r="AO58" s="35">
        <f>AO57-Calculation!AS65</f>
        <v>-2111.1111111111127</v>
      </c>
      <c r="AP58" s="36">
        <f t="shared" si="9"/>
        <v>247888.88888888888</v>
      </c>
    </row>
    <row r="59" spans="2:42">
      <c r="B59" s="29">
        <f>Calculation!A66</f>
        <v>44926</v>
      </c>
      <c r="D59" s="34">
        <f>IF(Calculation!I$8&lt;'Balance Sheet'!$B59,Calculation!$I$10,0)</f>
        <v>250000</v>
      </c>
      <c r="E59" s="35">
        <f>E58-Calculation!I66</f>
        <v>-248999.99999999985</v>
      </c>
      <c r="F59" s="36">
        <f t="shared" si="10"/>
        <v>1000.0000000001455</v>
      </c>
      <c r="H59" s="34">
        <f>IF(Calculation!M$8&lt;'Balance Sheet'!$B59,Calculation!$I$10,0)</f>
        <v>250000</v>
      </c>
      <c r="I59" s="35">
        <f>I58-Calculation!M66</f>
        <v>-24000.000000000004</v>
      </c>
      <c r="J59" s="36">
        <f t="shared" si="1"/>
        <v>226000</v>
      </c>
      <c r="L59" s="34">
        <f>IF(Calculation!Q$8&lt;'Balance Sheet'!$B59,Calculation!$I$10,0)</f>
        <v>250000</v>
      </c>
      <c r="M59" s="35">
        <f>M58-Calculation!Q66</f>
        <v>-96820.073991469471</v>
      </c>
      <c r="N59" s="36">
        <f t="shared" si="2"/>
        <v>153179.92600853054</v>
      </c>
      <c r="P59" s="34">
        <f>IF(Calculation!U$8&lt;'Balance Sheet'!$B59,Calculation!$I$10,0)</f>
        <v>250000</v>
      </c>
      <c r="Q59" s="35">
        <f>Q58-Calculation!U66</f>
        <v>-5000</v>
      </c>
      <c r="R59" s="36">
        <f t="shared" si="3"/>
        <v>245000</v>
      </c>
      <c r="T59" s="34">
        <f>IF(Calculation!Y$8&lt;'Balance Sheet'!$B59,Calculation!$I$10,0)</f>
        <v>250000</v>
      </c>
      <c r="U59" s="35">
        <f>U58-Calculation!Y66</f>
        <v>-5000.0000000000009</v>
      </c>
      <c r="V59" s="36">
        <f t="shared" si="4"/>
        <v>245000</v>
      </c>
      <c r="X59" s="34">
        <f>IF(Calculation!AC$8&lt;'Balance Sheet'!$B59,Calculation!$I$10,0)</f>
        <v>250000</v>
      </c>
      <c r="Y59" s="35">
        <f>Y58-Calculation!AC66</f>
        <v>-4000.0000000000018</v>
      </c>
      <c r="Z59" s="36">
        <f t="shared" si="5"/>
        <v>246000</v>
      </c>
      <c r="AB59" s="34">
        <f>IF(Calculation!AG$8&lt;'Balance Sheet'!$B59,Calculation!$I$10,0)</f>
        <v>250000</v>
      </c>
      <c r="AC59" s="35">
        <f>AC58-Calculation!AG66</f>
        <v>-3399.9999999999977</v>
      </c>
      <c r="AD59" s="36">
        <f t="shared" si="6"/>
        <v>246600</v>
      </c>
      <c r="AF59" s="34">
        <f>IF(Calculation!AK$8&lt;'Balance Sheet'!$B59,Calculation!$I$10,0)</f>
        <v>250000</v>
      </c>
      <c r="AG59" s="35">
        <f>AG58-Calculation!AK66</f>
        <v>-3846.9387755102039</v>
      </c>
      <c r="AH59" s="36">
        <f t="shared" si="7"/>
        <v>246153.06122448979</v>
      </c>
      <c r="AJ59" s="34">
        <f>IF(Calculation!AO$8&lt;'Balance Sheet'!$B59,Calculation!$I$10,0)</f>
        <v>250000</v>
      </c>
      <c r="AK59" s="35">
        <f>AK58-Calculation!AO66</f>
        <v>-4000.0000000000018</v>
      </c>
      <c r="AL59" s="36">
        <f t="shared" si="8"/>
        <v>246000</v>
      </c>
      <c r="AN59" s="34">
        <f>IF(Calculation!AS$8&lt;'Balance Sheet'!$B59,Calculation!$I$10,0)</f>
        <v>250000</v>
      </c>
      <c r="AO59" s="35">
        <f>AO58-Calculation!AS66</f>
        <v>-2166.6666666666683</v>
      </c>
      <c r="AP59" s="36">
        <f t="shared" si="9"/>
        <v>247833.33333333334</v>
      </c>
    </row>
    <row r="60" spans="2:42">
      <c r="B60" s="29">
        <f>Calculation!A67</f>
        <v>44957</v>
      </c>
      <c r="D60" s="34">
        <f>IF(Calculation!I$8&lt;'Balance Sheet'!$B60,Calculation!$I$10,0)</f>
        <v>250000</v>
      </c>
      <c r="E60" s="35">
        <f>E59-Calculation!I67</f>
        <v>-248999.99999999985</v>
      </c>
      <c r="F60" s="36">
        <f t="shared" si="10"/>
        <v>1000.0000000001455</v>
      </c>
      <c r="H60" s="34">
        <f>IF(Calculation!M$8&lt;'Balance Sheet'!$B60,Calculation!$I$10,0)</f>
        <v>250000</v>
      </c>
      <c r="I60" s="35">
        <f>I59-Calculation!M67</f>
        <v>-24000.000000000004</v>
      </c>
      <c r="J60" s="36">
        <f t="shared" si="1"/>
        <v>226000</v>
      </c>
      <c r="L60" s="34">
        <f>IF(Calculation!Q$8&lt;'Balance Sheet'!$B60,Calculation!$I$10,0)</f>
        <v>250000</v>
      </c>
      <c r="M60" s="35">
        <f>M59-Calculation!Q67</f>
        <v>-96820.073991469471</v>
      </c>
      <c r="N60" s="36">
        <f t="shared" si="2"/>
        <v>153179.92600853054</v>
      </c>
      <c r="P60" s="34">
        <f>IF(Calculation!U$8&lt;'Balance Sheet'!$B60,Calculation!$I$10,0)</f>
        <v>250000</v>
      </c>
      <c r="Q60" s="35">
        <f>Q59-Calculation!U67</f>
        <v>-5000</v>
      </c>
      <c r="R60" s="36">
        <f t="shared" si="3"/>
        <v>245000</v>
      </c>
      <c r="T60" s="34">
        <f>IF(Calculation!Y$8&lt;'Balance Sheet'!$B60,Calculation!$I$10,0)</f>
        <v>250000</v>
      </c>
      <c r="U60" s="35">
        <f>U59-Calculation!Y67</f>
        <v>-5000.0000000000009</v>
      </c>
      <c r="V60" s="36">
        <f t="shared" si="4"/>
        <v>245000</v>
      </c>
      <c r="X60" s="34">
        <f>IF(Calculation!AC$8&lt;'Balance Sheet'!$B60,Calculation!$I$10,0)</f>
        <v>250000</v>
      </c>
      <c r="Y60" s="35">
        <f>Y59-Calculation!AC67</f>
        <v>-4000.0000000000018</v>
      </c>
      <c r="Z60" s="36">
        <f t="shared" si="5"/>
        <v>246000</v>
      </c>
      <c r="AB60" s="34">
        <f>IF(Calculation!AG$8&lt;'Balance Sheet'!$B60,Calculation!$I$10,0)</f>
        <v>250000</v>
      </c>
      <c r="AC60" s="35">
        <f>AC59-Calculation!AG67</f>
        <v>-3466.6666666666642</v>
      </c>
      <c r="AD60" s="36">
        <f t="shared" si="6"/>
        <v>246533.33333333334</v>
      </c>
      <c r="AF60" s="34">
        <f>IF(Calculation!AK$8&lt;'Balance Sheet'!$B60,Calculation!$I$10,0)</f>
        <v>250000</v>
      </c>
      <c r="AG60" s="35">
        <f>AG59-Calculation!AK67</f>
        <v>-3877.5510204081629</v>
      </c>
      <c r="AH60" s="36">
        <f t="shared" si="7"/>
        <v>246122.44897959183</v>
      </c>
      <c r="AJ60" s="34">
        <f>IF(Calculation!AO$8&lt;'Balance Sheet'!$B60,Calculation!$I$10,0)</f>
        <v>250000</v>
      </c>
      <c r="AK60" s="35">
        <f>AK59-Calculation!AO67</f>
        <v>-4000.0000000000018</v>
      </c>
      <c r="AL60" s="36">
        <f t="shared" si="8"/>
        <v>246000</v>
      </c>
      <c r="AN60" s="34">
        <f>IF(Calculation!AS$8&lt;'Balance Sheet'!$B60,Calculation!$I$10,0)</f>
        <v>250000</v>
      </c>
      <c r="AO60" s="35">
        <f>AO59-Calculation!AS67</f>
        <v>-2222.222222222224</v>
      </c>
      <c r="AP60" s="36">
        <f t="shared" si="9"/>
        <v>247777.77777777778</v>
      </c>
    </row>
    <row r="61" spans="2:42">
      <c r="B61" s="29">
        <f>Calculation!A68</f>
        <v>44985</v>
      </c>
      <c r="D61" s="34">
        <f>IF(Calculation!I$8&lt;'Balance Sheet'!$B61,Calculation!$I$10,0)</f>
        <v>250000</v>
      </c>
      <c r="E61" s="35">
        <f>E60-Calculation!I68</f>
        <v>-248999.99999999985</v>
      </c>
      <c r="F61" s="36">
        <f t="shared" si="10"/>
        <v>1000.0000000001455</v>
      </c>
      <c r="H61" s="34">
        <f>IF(Calculation!M$8&lt;'Balance Sheet'!$B61,Calculation!$I$10,0)</f>
        <v>250000</v>
      </c>
      <c r="I61" s="35">
        <f>I60-Calculation!M68</f>
        <v>-24000.000000000004</v>
      </c>
      <c r="J61" s="36">
        <f t="shared" si="1"/>
        <v>226000</v>
      </c>
      <c r="L61" s="34">
        <f>IF(Calculation!Q$8&lt;'Balance Sheet'!$B61,Calculation!$I$10,0)</f>
        <v>250000</v>
      </c>
      <c r="M61" s="35">
        <f>M60-Calculation!Q68</f>
        <v>-96820.073991469471</v>
      </c>
      <c r="N61" s="36">
        <f t="shared" si="2"/>
        <v>153179.92600853054</v>
      </c>
      <c r="P61" s="34">
        <f>IF(Calculation!U$8&lt;'Balance Sheet'!$B61,Calculation!$I$10,0)</f>
        <v>250000</v>
      </c>
      <c r="Q61" s="35">
        <f>Q60-Calculation!U68</f>
        <v>-5000</v>
      </c>
      <c r="R61" s="36">
        <f t="shared" si="3"/>
        <v>245000</v>
      </c>
      <c r="T61" s="34">
        <f>IF(Calculation!Y$8&lt;'Balance Sheet'!$B61,Calculation!$I$10,0)</f>
        <v>250000</v>
      </c>
      <c r="U61" s="35">
        <f>U60-Calculation!Y68</f>
        <v>-5000.0000000000009</v>
      </c>
      <c r="V61" s="36">
        <f t="shared" si="4"/>
        <v>245000</v>
      </c>
      <c r="X61" s="34">
        <f>IF(Calculation!AC$8&lt;'Balance Sheet'!$B61,Calculation!$I$10,0)</f>
        <v>250000</v>
      </c>
      <c r="Y61" s="35">
        <f>Y60-Calculation!AC68</f>
        <v>-4000.0000000000018</v>
      </c>
      <c r="Z61" s="36">
        <f t="shared" si="5"/>
        <v>246000</v>
      </c>
      <c r="AB61" s="34">
        <f>IF(Calculation!AG$8&lt;'Balance Sheet'!$B61,Calculation!$I$10,0)</f>
        <v>250000</v>
      </c>
      <c r="AC61" s="35">
        <f>AC60-Calculation!AG68</f>
        <v>-3533.3333333333308</v>
      </c>
      <c r="AD61" s="36">
        <f t="shared" si="6"/>
        <v>246466.66666666666</v>
      </c>
      <c r="AF61" s="34">
        <f>IF(Calculation!AK$8&lt;'Balance Sheet'!$B61,Calculation!$I$10,0)</f>
        <v>250000</v>
      </c>
      <c r="AG61" s="35">
        <f>AG60-Calculation!AK68</f>
        <v>-3904.7619047619046</v>
      </c>
      <c r="AH61" s="36">
        <f t="shared" si="7"/>
        <v>246095.23809523811</v>
      </c>
      <c r="AJ61" s="34">
        <f>IF(Calculation!AO$8&lt;'Balance Sheet'!$B61,Calculation!$I$10,0)</f>
        <v>250000</v>
      </c>
      <c r="AK61" s="35">
        <f>AK60-Calculation!AO68</f>
        <v>-4000.0000000000018</v>
      </c>
      <c r="AL61" s="36">
        <f t="shared" si="8"/>
        <v>246000</v>
      </c>
      <c r="AN61" s="34">
        <f>IF(Calculation!AS$8&lt;'Balance Sheet'!$B61,Calculation!$I$10,0)</f>
        <v>250000</v>
      </c>
      <c r="AO61" s="35">
        <f>AO60-Calculation!AS68</f>
        <v>-2277.7777777777796</v>
      </c>
      <c r="AP61" s="36">
        <f t="shared" si="9"/>
        <v>247722.22222222222</v>
      </c>
    </row>
    <row r="62" spans="2:42">
      <c r="B62" s="29">
        <f>Calculation!A69</f>
        <v>45016</v>
      </c>
      <c r="D62" s="34">
        <f>IF(Calculation!I$8&lt;'Balance Sheet'!$B62,Calculation!$I$10,0)</f>
        <v>250000</v>
      </c>
      <c r="E62" s="35">
        <f>E61-Calculation!I69</f>
        <v>-248999.99999999985</v>
      </c>
      <c r="F62" s="36">
        <f t="shared" si="10"/>
        <v>1000.0000000001455</v>
      </c>
      <c r="H62" s="34">
        <f>IF(Calculation!M$8&lt;'Balance Sheet'!$B62,Calculation!$I$10,0)</f>
        <v>250000</v>
      </c>
      <c r="I62" s="35">
        <f>I61-Calculation!M69</f>
        <v>-24000.000000000004</v>
      </c>
      <c r="J62" s="36">
        <f t="shared" si="1"/>
        <v>226000</v>
      </c>
      <c r="L62" s="34">
        <f>IF(Calculation!Q$8&lt;'Balance Sheet'!$B62,Calculation!$I$10,0)</f>
        <v>250000</v>
      </c>
      <c r="M62" s="35">
        <f>M61-Calculation!Q69</f>
        <v>-96820.073991469471</v>
      </c>
      <c r="N62" s="36">
        <f t="shared" si="2"/>
        <v>153179.92600853054</v>
      </c>
      <c r="P62" s="34">
        <f>IF(Calculation!U$8&lt;'Balance Sheet'!$B62,Calculation!$I$10,0)</f>
        <v>250000</v>
      </c>
      <c r="Q62" s="35">
        <f>Q61-Calculation!U69</f>
        <v>-5000</v>
      </c>
      <c r="R62" s="36">
        <f t="shared" si="3"/>
        <v>245000</v>
      </c>
      <c r="T62" s="34">
        <f>IF(Calculation!Y$8&lt;'Balance Sheet'!$B62,Calculation!$I$10,0)</f>
        <v>250000</v>
      </c>
      <c r="U62" s="35">
        <f>U61-Calculation!Y69</f>
        <v>-5000.0000000000009</v>
      </c>
      <c r="V62" s="36">
        <f t="shared" si="4"/>
        <v>245000</v>
      </c>
      <c r="X62" s="34">
        <f>IF(Calculation!AC$8&lt;'Balance Sheet'!$B62,Calculation!$I$10,0)</f>
        <v>250000</v>
      </c>
      <c r="Y62" s="35">
        <f>Y61-Calculation!AC69</f>
        <v>-4000.0000000000018</v>
      </c>
      <c r="Z62" s="36">
        <f t="shared" si="5"/>
        <v>246000</v>
      </c>
      <c r="AB62" s="34">
        <f>IF(Calculation!AG$8&lt;'Balance Sheet'!$B62,Calculation!$I$10,0)</f>
        <v>250000</v>
      </c>
      <c r="AC62" s="35">
        <f>AC61-Calculation!AG69</f>
        <v>-3599.9999999999973</v>
      </c>
      <c r="AD62" s="36">
        <f t="shared" si="6"/>
        <v>246400</v>
      </c>
      <c r="AF62" s="34">
        <f>IF(Calculation!AK$8&lt;'Balance Sheet'!$B62,Calculation!$I$10,0)</f>
        <v>250000</v>
      </c>
      <c r="AG62" s="35">
        <f>AG61-Calculation!AK69</f>
        <v>-3928.5714285714284</v>
      </c>
      <c r="AH62" s="36">
        <f t="shared" si="7"/>
        <v>246071.42857142858</v>
      </c>
      <c r="AJ62" s="34">
        <f>IF(Calculation!AO$8&lt;'Balance Sheet'!$B62,Calculation!$I$10,0)</f>
        <v>250000</v>
      </c>
      <c r="AK62" s="35">
        <f>AK61-Calculation!AO69</f>
        <v>-4000.0000000000018</v>
      </c>
      <c r="AL62" s="36">
        <f t="shared" si="8"/>
        <v>246000</v>
      </c>
      <c r="AN62" s="34">
        <f>IF(Calculation!AS$8&lt;'Balance Sheet'!$B62,Calculation!$I$10,0)</f>
        <v>250000</v>
      </c>
      <c r="AO62" s="35">
        <f>AO61-Calculation!AS69</f>
        <v>-2333.3333333333353</v>
      </c>
      <c r="AP62" s="36">
        <f t="shared" si="9"/>
        <v>247666.66666666666</v>
      </c>
    </row>
    <row r="63" spans="2:42">
      <c r="B63" s="29">
        <f>Calculation!A70</f>
        <v>45046</v>
      </c>
      <c r="D63" s="34">
        <f>IF(Calculation!I$8&lt;'Balance Sheet'!$B63,Calculation!$I$10,0)</f>
        <v>250000</v>
      </c>
      <c r="E63" s="35">
        <f>E62-Calculation!I70</f>
        <v>-248999.99999999985</v>
      </c>
      <c r="F63" s="36">
        <f t="shared" si="10"/>
        <v>1000.0000000001455</v>
      </c>
      <c r="H63" s="34">
        <f>IF(Calculation!M$8&lt;'Balance Sheet'!$B63,Calculation!$I$10,0)</f>
        <v>250000</v>
      </c>
      <c r="I63" s="35">
        <f>I62-Calculation!M70</f>
        <v>-24000.000000000004</v>
      </c>
      <c r="J63" s="36">
        <f t="shared" si="1"/>
        <v>226000</v>
      </c>
      <c r="L63" s="34">
        <f>IF(Calculation!Q$8&lt;'Balance Sheet'!$B63,Calculation!$I$10,0)</f>
        <v>250000</v>
      </c>
      <c r="M63" s="35">
        <f>M62-Calculation!Q70</f>
        <v>-96820.073991469471</v>
      </c>
      <c r="N63" s="36">
        <f t="shared" si="2"/>
        <v>153179.92600853054</v>
      </c>
      <c r="P63" s="34">
        <f>IF(Calculation!U$8&lt;'Balance Sheet'!$B63,Calculation!$I$10,0)</f>
        <v>250000</v>
      </c>
      <c r="Q63" s="35">
        <f>Q62-Calculation!U70</f>
        <v>-5000</v>
      </c>
      <c r="R63" s="36">
        <f t="shared" si="3"/>
        <v>245000</v>
      </c>
      <c r="T63" s="34">
        <f>IF(Calculation!Y$8&lt;'Balance Sheet'!$B63,Calculation!$I$10,0)</f>
        <v>250000</v>
      </c>
      <c r="U63" s="35">
        <f>U62-Calculation!Y70</f>
        <v>-5000.0000000000009</v>
      </c>
      <c r="V63" s="36">
        <f t="shared" si="4"/>
        <v>245000</v>
      </c>
      <c r="X63" s="34">
        <f>IF(Calculation!AC$8&lt;'Balance Sheet'!$B63,Calculation!$I$10,0)</f>
        <v>250000</v>
      </c>
      <c r="Y63" s="35">
        <f>Y62-Calculation!AC70</f>
        <v>-4000.0000000000018</v>
      </c>
      <c r="Z63" s="36">
        <f t="shared" si="5"/>
        <v>246000</v>
      </c>
      <c r="AB63" s="34">
        <f>IF(Calculation!AG$8&lt;'Balance Sheet'!$B63,Calculation!$I$10,0)</f>
        <v>250000</v>
      </c>
      <c r="AC63" s="35">
        <f>AC62-Calculation!AG70</f>
        <v>-3666.6666666666638</v>
      </c>
      <c r="AD63" s="36">
        <f t="shared" si="6"/>
        <v>246333.33333333334</v>
      </c>
      <c r="AF63" s="34">
        <f>IF(Calculation!AK$8&lt;'Balance Sheet'!$B63,Calculation!$I$10,0)</f>
        <v>250000</v>
      </c>
      <c r="AG63" s="35">
        <f>AG62-Calculation!AK70</f>
        <v>-3948.9795918367345</v>
      </c>
      <c r="AH63" s="36">
        <f t="shared" si="7"/>
        <v>246051.02040816325</v>
      </c>
      <c r="AJ63" s="34">
        <f>IF(Calculation!AO$8&lt;'Balance Sheet'!$B63,Calculation!$I$10,0)</f>
        <v>250000</v>
      </c>
      <c r="AK63" s="35">
        <f>AK62-Calculation!AO70</f>
        <v>-4000.0000000000018</v>
      </c>
      <c r="AL63" s="36">
        <f t="shared" si="8"/>
        <v>246000</v>
      </c>
      <c r="AN63" s="34">
        <f>IF(Calculation!AS$8&lt;'Balance Sheet'!$B63,Calculation!$I$10,0)</f>
        <v>250000</v>
      </c>
      <c r="AO63" s="35">
        <f>AO62-Calculation!AS70</f>
        <v>-2388.888888888891</v>
      </c>
      <c r="AP63" s="36">
        <f t="shared" si="9"/>
        <v>247611.11111111109</v>
      </c>
    </row>
    <row r="64" spans="2:42">
      <c r="B64" s="29">
        <f>Calculation!A71</f>
        <v>45077</v>
      </c>
      <c r="D64" s="34">
        <f>IF(Calculation!I$8&lt;'Balance Sheet'!$B64,Calculation!$I$10,0)</f>
        <v>250000</v>
      </c>
      <c r="E64" s="35">
        <f>E63-Calculation!I71</f>
        <v>-248999.99999999985</v>
      </c>
      <c r="F64" s="36">
        <f t="shared" si="10"/>
        <v>1000.0000000001455</v>
      </c>
      <c r="H64" s="34">
        <f>IF(Calculation!M$8&lt;'Balance Sheet'!$B64,Calculation!$I$10,0)</f>
        <v>250000</v>
      </c>
      <c r="I64" s="35">
        <f>I63-Calculation!M71</f>
        <v>-24000.000000000004</v>
      </c>
      <c r="J64" s="36">
        <f t="shared" si="1"/>
        <v>226000</v>
      </c>
      <c r="L64" s="34">
        <f>IF(Calculation!Q$8&lt;'Balance Sheet'!$B64,Calculation!$I$10,0)</f>
        <v>250000</v>
      </c>
      <c r="M64" s="35">
        <f>M63-Calculation!Q71</f>
        <v>-96820.073991469471</v>
      </c>
      <c r="N64" s="36">
        <f t="shared" si="2"/>
        <v>153179.92600853054</v>
      </c>
      <c r="P64" s="34">
        <f>IF(Calculation!U$8&lt;'Balance Sheet'!$B64,Calculation!$I$10,0)</f>
        <v>250000</v>
      </c>
      <c r="Q64" s="35">
        <f>Q63-Calculation!U71</f>
        <v>-5000</v>
      </c>
      <c r="R64" s="36">
        <f t="shared" si="3"/>
        <v>245000</v>
      </c>
      <c r="T64" s="34">
        <f>IF(Calculation!Y$8&lt;'Balance Sheet'!$B64,Calculation!$I$10,0)</f>
        <v>250000</v>
      </c>
      <c r="U64" s="35">
        <f>U63-Calculation!Y71</f>
        <v>-5000.0000000000009</v>
      </c>
      <c r="V64" s="36">
        <f t="shared" si="4"/>
        <v>245000</v>
      </c>
      <c r="X64" s="34">
        <f>IF(Calculation!AC$8&lt;'Balance Sheet'!$B64,Calculation!$I$10,0)</f>
        <v>250000</v>
      </c>
      <c r="Y64" s="35">
        <f>Y63-Calculation!AC71</f>
        <v>-4000.0000000000018</v>
      </c>
      <c r="Z64" s="36">
        <f t="shared" si="5"/>
        <v>246000</v>
      </c>
      <c r="AB64" s="34">
        <f>IF(Calculation!AG$8&lt;'Balance Sheet'!$B64,Calculation!$I$10,0)</f>
        <v>250000</v>
      </c>
      <c r="AC64" s="35">
        <f>AC63-Calculation!AG71</f>
        <v>-3733.3333333333303</v>
      </c>
      <c r="AD64" s="36">
        <f t="shared" si="6"/>
        <v>246266.66666666666</v>
      </c>
      <c r="AF64" s="34">
        <f>IF(Calculation!AK$8&lt;'Balance Sheet'!$B64,Calculation!$I$10,0)</f>
        <v>250000</v>
      </c>
      <c r="AG64" s="35">
        <f>AG63-Calculation!AK71</f>
        <v>-3965.9863945578227</v>
      </c>
      <c r="AH64" s="36">
        <f t="shared" si="7"/>
        <v>246034.01360544219</v>
      </c>
      <c r="AJ64" s="34">
        <f>IF(Calculation!AO$8&lt;'Balance Sheet'!$B64,Calculation!$I$10,0)</f>
        <v>250000</v>
      </c>
      <c r="AK64" s="35">
        <f>AK63-Calculation!AO71</f>
        <v>-4000.0000000000018</v>
      </c>
      <c r="AL64" s="36">
        <f t="shared" si="8"/>
        <v>246000</v>
      </c>
      <c r="AN64" s="34">
        <f>IF(Calculation!AS$8&lt;'Balance Sheet'!$B64,Calculation!$I$10,0)</f>
        <v>250000</v>
      </c>
      <c r="AO64" s="35">
        <f>AO63-Calculation!AS71</f>
        <v>-2444.4444444444466</v>
      </c>
      <c r="AP64" s="36">
        <f t="shared" si="9"/>
        <v>247555.55555555556</v>
      </c>
    </row>
    <row r="65" spans="2:42">
      <c r="B65" s="29">
        <f>Calculation!A72</f>
        <v>45107</v>
      </c>
      <c r="D65" s="34">
        <f>IF(Calculation!I$8&lt;'Balance Sheet'!$B65,Calculation!$I$10,0)</f>
        <v>250000</v>
      </c>
      <c r="E65" s="35">
        <f>E64-Calculation!I72</f>
        <v>-248999.99999999985</v>
      </c>
      <c r="F65" s="36">
        <f t="shared" si="10"/>
        <v>1000.0000000001455</v>
      </c>
      <c r="H65" s="34">
        <f>IF(Calculation!M$8&lt;'Balance Sheet'!$B65,Calculation!$I$10,0)</f>
        <v>250000</v>
      </c>
      <c r="I65" s="35">
        <f>I64-Calculation!M72</f>
        <v>-24000.000000000004</v>
      </c>
      <c r="J65" s="36">
        <f t="shared" si="1"/>
        <v>226000</v>
      </c>
      <c r="L65" s="34">
        <f>IF(Calculation!Q$8&lt;'Balance Sheet'!$B65,Calculation!$I$10,0)</f>
        <v>250000</v>
      </c>
      <c r="M65" s="35">
        <f>M64-Calculation!Q72</f>
        <v>-96820.073991469471</v>
      </c>
      <c r="N65" s="36">
        <f t="shared" si="2"/>
        <v>153179.92600853054</v>
      </c>
      <c r="P65" s="34">
        <f>IF(Calculation!U$8&lt;'Balance Sheet'!$B65,Calculation!$I$10,0)</f>
        <v>250000</v>
      </c>
      <c r="Q65" s="35">
        <f>Q64-Calculation!U72</f>
        <v>-5000</v>
      </c>
      <c r="R65" s="36">
        <f t="shared" si="3"/>
        <v>245000</v>
      </c>
      <c r="T65" s="34">
        <f>IF(Calculation!Y$8&lt;'Balance Sheet'!$B65,Calculation!$I$10,0)</f>
        <v>250000</v>
      </c>
      <c r="U65" s="35">
        <f>U64-Calculation!Y72</f>
        <v>-5000.0000000000009</v>
      </c>
      <c r="V65" s="36">
        <f t="shared" si="4"/>
        <v>245000</v>
      </c>
      <c r="X65" s="34">
        <f>IF(Calculation!AC$8&lt;'Balance Sheet'!$B65,Calculation!$I$10,0)</f>
        <v>250000</v>
      </c>
      <c r="Y65" s="35">
        <f>Y64-Calculation!AC72</f>
        <v>-4000.0000000000018</v>
      </c>
      <c r="Z65" s="36">
        <f t="shared" si="5"/>
        <v>246000</v>
      </c>
      <c r="AB65" s="34">
        <f>IF(Calculation!AG$8&lt;'Balance Sheet'!$B65,Calculation!$I$10,0)</f>
        <v>250000</v>
      </c>
      <c r="AC65" s="35">
        <f>AC64-Calculation!AG72</f>
        <v>-3799.9999999999968</v>
      </c>
      <c r="AD65" s="36">
        <f t="shared" si="6"/>
        <v>246200</v>
      </c>
      <c r="AF65" s="34">
        <f>IF(Calculation!AK$8&lt;'Balance Sheet'!$B65,Calculation!$I$10,0)</f>
        <v>250000</v>
      </c>
      <c r="AG65" s="35">
        <f>AG64-Calculation!AK72</f>
        <v>-3979.5918367346935</v>
      </c>
      <c r="AH65" s="36">
        <f t="shared" si="7"/>
        <v>246020.4081632653</v>
      </c>
      <c r="AJ65" s="34">
        <f>IF(Calculation!AO$8&lt;'Balance Sheet'!$B65,Calculation!$I$10,0)</f>
        <v>250000</v>
      </c>
      <c r="AK65" s="35">
        <f>AK64-Calculation!AO72</f>
        <v>-4000.0000000000018</v>
      </c>
      <c r="AL65" s="36">
        <f t="shared" si="8"/>
        <v>246000</v>
      </c>
      <c r="AN65" s="34">
        <f>IF(Calculation!AS$8&lt;'Balance Sheet'!$B65,Calculation!$I$10,0)</f>
        <v>250000</v>
      </c>
      <c r="AO65" s="35">
        <f>AO64-Calculation!AS72</f>
        <v>-2500.0000000000023</v>
      </c>
      <c r="AP65" s="36">
        <f t="shared" si="9"/>
        <v>247500</v>
      </c>
    </row>
    <row r="66" spans="2:42">
      <c r="B66" s="29">
        <f>Calculation!A73</f>
        <v>45138</v>
      </c>
      <c r="D66" s="34">
        <f>IF(Calculation!I$8&lt;'Balance Sheet'!$B66,Calculation!$I$10,0)</f>
        <v>250000</v>
      </c>
      <c r="E66" s="35">
        <f>E65-Calculation!I73</f>
        <v>-248999.99999999985</v>
      </c>
      <c r="F66" s="36">
        <f t="shared" si="10"/>
        <v>1000.0000000001455</v>
      </c>
      <c r="H66" s="34">
        <f>IF(Calculation!M$8&lt;'Balance Sheet'!$B66,Calculation!$I$10,0)</f>
        <v>250000</v>
      </c>
      <c r="I66" s="35">
        <f>I65-Calculation!M73</f>
        <v>-24000.000000000004</v>
      </c>
      <c r="J66" s="36">
        <f t="shared" si="1"/>
        <v>226000</v>
      </c>
      <c r="L66" s="34">
        <f>IF(Calculation!Q$8&lt;'Balance Sheet'!$B66,Calculation!$I$10,0)</f>
        <v>250000</v>
      </c>
      <c r="M66" s="35">
        <f>M65-Calculation!Q73</f>
        <v>-96820.073991469471</v>
      </c>
      <c r="N66" s="36">
        <f t="shared" si="2"/>
        <v>153179.92600853054</v>
      </c>
      <c r="P66" s="34">
        <f>IF(Calculation!U$8&lt;'Balance Sheet'!$B66,Calculation!$I$10,0)</f>
        <v>250000</v>
      </c>
      <c r="Q66" s="35">
        <f>Q65-Calculation!U73</f>
        <v>-5000</v>
      </c>
      <c r="R66" s="36">
        <f t="shared" si="3"/>
        <v>245000</v>
      </c>
      <c r="T66" s="34">
        <f>IF(Calculation!Y$8&lt;'Balance Sheet'!$B66,Calculation!$I$10,0)</f>
        <v>250000</v>
      </c>
      <c r="U66" s="35">
        <f>U65-Calculation!Y73</f>
        <v>-5000.0000000000009</v>
      </c>
      <c r="V66" s="36">
        <f t="shared" si="4"/>
        <v>245000</v>
      </c>
      <c r="X66" s="34">
        <f>IF(Calculation!AC$8&lt;'Balance Sheet'!$B66,Calculation!$I$10,0)</f>
        <v>250000</v>
      </c>
      <c r="Y66" s="35">
        <f>Y65-Calculation!AC73</f>
        <v>-4000.0000000000018</v>
      </c>
      <c r="Z66" s="36">
        <f t="shared" si="5"/>
        <v>246000</v>
      </c>
      <c r="AB66" s="34">
        <f>IF(Calculation!AG$8&lt;'Balance Sheet'!$B66,Calculation!$I$10,0)</f>
        <v>250000</v>
      </c>
      <c r="AC66" s="35">
        <f>AC65-Calculation!AG73</f>
        <v>-3866.6666666666633</v>
      </c>
      <c r="AD66" s="36">
        <f t="shared" si="6"/>
        <v>246133.33333333334</v>
      </c>
      <c r="AF66" s="34">
        <f>IF(Calculation!AK$8&lt;'Balance Sheet'!$B66,Calculation!$I$10,0)</f>
        <v>250000</v>
      </c>
      <c r="AG66" s="35">
        <f>AG65-Calculation!AK73</f>
        <v>-3989.7959183673465</v>
      </c>
      <c r="AH66" s="36">
        <f t="shared" si="7"/>
        <v>246010.20408163266</v>
      </c>
      <c r="AJ66" s="34">
        <f>IF(Calculation!AO$8&lt;'Balance Sheet'!$B66,Calculation!$I$10,0)</f>
        <v>250000</v>
      </c>
      <c r="AK66" s="35">
        <f>AK65-Calculation!AO73</f>
        <v>-4000.0000000000018</v>
      </c>
      <c r="AL66" s="36">
        <f t="shared" si="8"/>
        <v>246000</v>
      </c>
      <c r="AN66" s="34">
        <f>IF(Calculation!AS$8&lt;'Balance Sheet'!$B66,Calculation!$I$10,0)</f>
        <v>250000</v>
      </c>
      <c r="AO66" s="35">
        <f>AO65-Calculation!AS73</f>
        <v>-2555.5555555555579</v>
      </c>
      <c r="AP66" s="36">
        <f t="shared" si="9"/>
        <v>247444.44444444444</v>
      </c>
    </row>
    <row r="67" spans="2:42">
      <c r="B67" s="29">
        <f>Calculation!A74</f>
        <v>45169</v>
      </c>
      <c r="D67" s="34">
        <f>IF(Calculation!I$8&lt;'Balance Sheet'!$B67,Calculation!$I$10,0)</f>
        <v>250000</v>
      </c>
      <c r="E67" s="35">
        <f>E66-Calculation!I74</f>
        <v>-248999.99999999985</v>
      </c>
      <c r="F67" s="36">
        <f t="shared" si="10"/>
        <v>1000.0000000001455</v>
      </c>
      <c r="H67" s="34">
        <f>IF(Calculation!M$8&lt;'Balance Sheet'!$B67,Calculation!$I$10,0)</f>
        <v>250000</v>
      </c>
      <c r="I67" s="35">
        <f>I66-Calculation!M74</f>
        <v>-24000.000000000004</v>
      </c>
      <c r="J67" s="36">
        <f t="shared" si="1"/>
        <v>226000</v>
      </c>
      <c r="L67" s="34">
        <f>IF(Calculation!Q$8&lt;'Balance Sheet'!$B67,Calculation!$I$10,0)</f>
        <v>250000</v>
      </c>
      <c r="M67" s="35">
        <f>M66-Calculation!Q74</f>
        <v>-96820.073991469471</v>
      </c>
      <c r="N67" s="36">
        <f t="shared" si="2"/>
        <v>153179.92600853054</v>
      </c>
      <c r="P67" s="34">
        <f>IF(Calculation!U$8&lt;'Balance Sheet'!$B67,Calculation!$I$10,0)</f>
        <v>250000</v>
      </c>
      <c r="Q67" s="35">
        <f>Q66-Calculation!U74</f>
        <v>-5000</v>
      </c>
      <c r="R67" s="36">
        <f t="shared" si="3"/>
        <v>245000</v>
      </c>
      <c r="T67" s="34">
        <f>IF(Calculation!Y$8&lt;'Balance Sheet'!$B67,Calculation!$I$10,0)</f>
        <v>250000</v>
      </c>
      <c r="U67" s="35">
        <f>U66-Calculation!Y74</f>
        <v>-5000.0000000000009</v>
      </c>
      <c r="V67" s="36">
        <f t="shared" si="4"/>
        <v>245000</v>
      </c>
      <c r="X67" s="34">
        <f>IF(Calculation!AC$8&lt;'Balance Sheet'!$B67,Calculation!$I$10,0)</f>
        <v>250000</v>
      </c>
      <c r="Y67" s="35">
        <f>Y66-Calculation!AC74</f>
        <v>-4000.0000000000018</v>
      </c>
      <c r="Z67" s="36">
        <f t="shared" si="5"/>
        <v>246000</v>
      </c>
      <c r="AB67" s="34">
        <f>IF(Calculation!AG$8&lt;'Balance Sheet'!$B67,Calculation!$I$10,0)</f>
        <v>250000</v>
      </c>
      <c r="AC67" s="35">
        <f>AC66-Calculation!AG74</f>
        <v>-3933.3333333333298</v>
      </c>
      <c r="AD67" s="36">
        <f t="shared" si="6"/>
        <v>246066.66666666666</v>
      </c>
      <c r="AF67" s="34">
        <f>IF(Calculation!AK$8&lt;'Balance Sheet'!$B67,Calculation!$I$10,0)</f>
        <v>250000</v>
      </c>
      <c r="AG67" s="35">
        <f>AG66-Calculation!AK74</f>
        <v>-3996.5986394557817</v>
      </c>
      <c r="AH67" s="36">
        <f t="shared" si="7"/>
        <v>246003.40136054423</v>
      </c>
      <c r="AJ67" s="34">
        <f>IF(Calculation!AO$8&lt;'Balance Sheet'!$B67,Calculation!$I$10,0)</f>
        <v>250000</v>
      </c>
      <c r="AK67" s="35">
        <f>AK66-Calculation!AO74</f>
        <v>-4000.0000000000018</v>
      </c>
      <c r="AL67" s="36">
        <f t="shared" si="8"/>
        <v>246000</v>
      </c>
      <c r="AN67" s="34">
        <f>IF(Calculation!AS$8&lt;'Balance Sheet'!$B67,Calculation!$I$10,0)</f>
        <v>250000</v>
      </c>
      <c r="AO67" s="35">
        <f>AO66-Calculation!AS74</f>
        <v>-2611.1111111111136</v>
      </c>
      <c r="AP67" s="36">
        <f t="shared" si="9"/>
        <v>247388.88888888888</v>
      </c>
    </row>
    <row r="68" spans="2:42">
      <c r="B68" s="29">
        <f>Calculation!A75</f>
        <v>45199</v>
      </c>
      <c r="D68" s="34">
        <f>IF(Calculation!I$8&lt;'Balance Sheet'!$B68,Calculation!$I$10,0)</f>
        <v>250000</v>
      </c>
      <c r="E68" s="35">
        <f>E67-Calculation!I75</f>
        <v>-248999.99999999985</v>
      </c>
      <c r="F68" s="36">
        <f t="shared" si="10"/>
        <v>1000.0000000001455</v>
      </c>
      <c r="H68" s="34">
        <f>IF(Calculation!M$8&lt;'Balance Sheet'!$B68,Calculation!$I$10,0)</f>
        <v>250000</v>
      </c>
      <c r="I68" s="35">
        <f>I67-Calculation!M75</f>
        <v>-24000.000000000004</v>
      </c>
      <c r="J68" s="36">
        <f t="shared" si="1"/>
        <v>226000</v>
      </c>
      <c r="L68" s="34">
        <f>IF(Calculation!Q$8&lt;'Balance Sheet'!$B68,Calculation!$I$10,0)</f>
        <v>250000</v>
      </c>
      <c r="M68" s="35">
        <f>M67-Calculation!Q75</f>
        <v>-96820.073991469471</v>
      </c>
      <c r="N68" s="36">
        <f t="shared" si="2"/>
        <v>153179.92600853054</v>
      </c>
      <c r="P68" s="34">
        <f>IF(Calculation!U$8&lt;'Balance Sheet'!$B68,Calculation!$I$10,0)</f>
        <v>250000</v>
      </c>
      <c r="Q68" s="35">
        <f>Q67-Calculation!U75</f>
        <v>-5000</v>
      </c>
      <c r="R68" s="36">
        <f t="shared" si="3"/>
        <v>245000</v>
      </c>
      <c r="T68" s="34">
        <f>IF(Calculation!Y$8&lt;'Balance Sheet'!$B68,Calculation!$I$10,0)</f>
        <v>250000</v>
      </c>
      <c r="U68" s="35">
        <f>U67-Calculation!Y75</f>
        <v>-5000.0000000000009</v>
      </c>
      <c r="V68" s="36">
        <f t="shared" si="4"/>
        <v>245000</v>
      </c>
      <c r="X68" s="34">
        <f>IF(Calculation!AC$8&lt;'Balance Sheet'!$B68,Calculation!$I$10,0)</f>
        <v>250000</v>
      </c>
      <c r="Y68" s="35">
        <f>Y67-Calculation!AC75</f>
        <v>-4000.0000000000018</v>
      </c>
      <c r="Z68" s="36">
        <f t="shared" si="5"/>
        <v>246000</v>
      </c>
      <c r="AB68" s="34">
        <f>IF(Calculation!AG$8&lt;'Balance Sheet'!$B68,Calculation!$I$10,0)</f>
        <v>250000</v>
      </c>
      <c r="AC68" s="35">
        <f>AC67-Calculation!AG75</f>
        <v>-3999.9999999999964</v>
      </c>
      <c r="AD68" s="36">
        <f t="shared" si="6"/>
        <v>246000</v>
      </c>
      <c r="AF68" s="34">
        <f>IF(Calculation!AK$8&lt;'Balance Sheet'!$B68,Calculation!$I$10,0)</f>
        <v>250000</v>
      </c>
      <c r="AG68" s="35">
        <f>AG67-Calculation!AK75</f>
        <v>-3999.9999999999995</v>
      </c>
      <c r="AH68" s="36">
        <f t="shared" si="7"/>
        <v>246000</v>
      </c>
      <c r="AJ68" s="34">
        <f>IF(Calculation!AO$8&lt;'Balance Sheet'!$B68,Calculation!$I$10,0)</f>
        <v>250000</v>
      </c>
      <c r="AK68" s="35">
        <f>AK67-Calculation!AO75</f>
        <v>-4000.0000000000018</v>
      </c>
      <c r="AL68" s="36">
        <f t="shared" si="8"/>
        <v>246000</v>
      </c>
      <c r="AN68" s="34">
        <f>IF(Calculation!AS$8&lt;'Balance Sheet'!$B68,Calculation!$I$10,0)</f>
        <v>250000</v>
      </c>
      <c r="AO68" s="35">
        <f>AO67-Calculation!AS75</f>
        <v>-2666.6666666666692</v>
      </c>
      <c r="AP68" s="36">
        <f t="shared" si="9"/>
        <v>247333.33333333334</v>
      </c>
    </row>
    <row r="69" spans="2:42">
      <c r="B69" s="29">
        <f>Calculation!A76</f>
        <v>45230</v>
      </c>
      <c r="D69" s="34">
        <f>IF(Calculation!I$8&lt;'Balance Sheet'!$B69,Calculation!$I$10,0)</f>
        <v>250000</v>
      </c>
      <c r="E69" s="35">
        <f>E68-Calculation!I76</f>
        <v>-248999.99999999985</v>
      </c>
      <c r="F69" s="36">
        <f t="shared" si="10"/>
        <v>1000.0000000001455</v>
      </c>
      <c r="H69" s="34">
        <f>IF(Calculation!M$8&lt;'Balance Sheet'!$B69,Calculation!$I$10,0)</f>
        <v>250000</v>
      </c>
      <c r="I69" s="35">
        <f>I68-Calculation!M76</f>
        <v>-24000.000000000004</v>
      </c>
      <c r="J69" s="36">
        <f t="shared" si="1"/>
        <v>226000</v>
      </c>
      <c r="L69" s="34">
        <f>IF(Calculation!Q$8&lt;'Balance Sheet'!$B69,Calculation!$I$10,0)</f>
        <v>250000</v>
      </c>
      <c r="M69" s="35">
        <f>M68-Calculation!Q76</f>
        <v>-96820.073991469471</v>
      </c>
      <c r="N69" s="36">
        <f t="shared" si="2"/>
        <v>153179.92600853054</v>
      </c>
      <c r="P69" s="34">
        <f>IF(Calculation!U$8&lt;'Balance Sheet'!$B69,Calculation!$I$10,0)</f>
        <v>250000</v>
      </c>
      <c r="Q69" s="35">
        <f>Q68-Calculation!U76</f>
        <v>-5000</v>
      </c>
      <c r="R69" s="36">
        <f t="shared" si="3"/>
        <v>245000</v>
      </c>
      <c r="T69" s="34">
        <f>IF(Calculation!Y$8&lt;'Balance Sheet'!$B69,Calculation!$I$10,0)</f>
        <v>250000</v>
      </c>
      <c r="U69" s="35">
        <f>U68-Calculation!Y76</f>
        <v>-5000.0000000000009</v>
      </c>
      <c r="V69" s="36">
        <f t="shared" si="4"/>
        <v>245000</v>
      </c>
      <c r="X69" s="34">
        <f>IF(Calculation!AC$8&lt;'Balance Sheet'!$B69,Calculation!$I$10,0)</f>
        <v>250000</v>
      </c>
      <c r="Y69" s="35">
        <f>Y68-Calculation!AC76</f>
        <v>-4000.0000000000018</v>
      </c>
      <c r="Z69" s="36">
        <f t="shared" si="5"/>
        <v>246000</v>
      </c>
      <c r="AB69" s="34">
        <f>IF(Calculation!AG$8&lt;'Balance Sheet'!$B69,Calculation!$I$10,0)</f>
        <v>250000</v>
      </c>
      <c r="AC69" s="35">
        <f>AC68-Calculation!AG76</f>
        <v>-3999.9999999999964</v>
      </c>
      <c r="AD69" s="36">
        <f t="shared" si="6"/>
        <v>246000</v>
      </c>
      <c r="AF69" s="34">
        <f>IF(Calculation!AK$8&lt;'Balance Sheet'!$B69,Calculation!$I$10,0)</f>
        <v>250000</v>
      </c>
      <c r="AG69" s="35">
        <f>AG68-Calculation!AK76</f>
        <v>-3999.9999999999995</v>
      </c>
      <c r="AH69" s="36">
        <f t="shared" si="7"/>
        <v>246000</v>
      </c>
      <c r="AJ69" s="34">
        <f>IF(Calculation!AO$8&lt;'Balance Sheet'!$B69,Calculation!$I$10,0)</f>
        <v>250000</v>
      </c>
      <c r="AK69" s="35">
        <f>AK68-Calculation!AO76</f>
        <v>-4000.0000000000018</v>
      </c>
      <c r="AL69" s="36">
        <f t="shared" si="8"/>
        <v>246000</v>
      </c>
      <c r="AN69" s="34">
        <f>IF(Calculation!AS$8&lt;'Balance Sheet'!$B69,Calculation!$I$10,0)</f>
        <v>250000</v>
      </c>
      <c r="AO69" s="35">
        <f>AO68-Calculation!AS76</f>
        <v>-2722.2222222222249</v>
      </c>
      <c r="AP69" s="36">
        <f t="shared" si="9"/>
        <v>247277.77777777778</v>
      </c>
    </row>
    <row r="70" spans="2:42">
      <c r="B70" s="29">
        <f>Calculation!A77</f>
        <v>45260</v>
      </c>
      <c r="D70" s="34">
        <f>IF(Calculation!I$8&lt;'Balance Sheet'!$B70,Calculation!$I$10,0)</f>
        <v>250000</v>
      </c>
      <c r="E70" s="35">
        <f>E69-Calculation!I77</f>
        <v>-248999.99999999985</v>
      </c>
      <c r="F70" s="36">
        <f t="shared" si="10"/>
        <v>1000.0000000001455</v>
      </c>
      <c r="H70" s="34">
        <f>IF(Calculation!M$8&lt;'Balance Sheet'!$B70,Calculation!$I$10,0)</f>
        <v>250000</v>
      </c>
      <c r="I70" s="35">
        <f>I69-Calculation!M77</f>
        <v>-24000.000000000004</v>
      </c>
      <c r="J70" s="36">
        <f t="shared" si="1"/>
        <v>226000</v>
      </c>
      <c r="L70" s="34">
        <f>IF(Calculation!Q$8&lt;'Balance Sheet'!$B70,Calculation!$I$10,0)</f>
        <v>250000</v>
      </c>
      <c r="M70" s="35">
        <f>M69-Calculation!Q77</f>
        <v>-96820.073991469471</v>
      </c>
      <c r="N70" s="36">
        <f t="shared" si="2"/>
        <v>153179.92600853054</v>
      </c>
      <c r="P70" s="34">
        <f>IF(Calculation!U$8&lt;'Balance Sheet'!$B70,Calculation!$I$10,0)</f>
        <v>250000</v>
      </c>
      <c r="Q70" s="35">
        <f>Q69-Calculation!U77</f>
        <v>-5000</v>
      </c>
      <c r="R70" s="36">
        <f t="shared" si="3"/>
        <v>245000</v>
      </c>
      <c r="T70" s="34">
        <f>IF(Calculation!Y$8&lt;'Balance Sheet'!$B70,Calculation!$I$10,0)</f>
        <v>250000</v>
      </c>
      <c r="U70" s="35">
        <f>U69-Calculation!Y77</f>
        <v>-5000.0000000000009</v>
      </c>
      <c r="V70" s="36">
        <f t="shared" si="4"/>
        <v>245000</v>
      </c>
      <c r="X70" s="34">
        <f>IF(Calculation!AC$8&lt;'Balance Sheet'!$B70,Calculation!$I$10,0)</f>
        <v>250000</v>
      </c>
      <c r="Y70" s="35">
        <f>Y69-Calculation!AC77</f>
        <v>-4000.0000000000018</v>
      </c>
      <c r="Z70" s="36">
        <f t="shared" si="5"/>
        <v>246000</v>
      </c>
      <c r="AB70" s="34">
        <f>IF(Calculation!AG$8&lt;'Balance Sheet'!$B70,Calculation!$I$10,0)</f>
        <v>250000</v>
      </c>
      <c r="AC70" s="35">
        <f>AC69-Calculation!AG77</f>
        <v>-3999.9999999999964</v>
      </c>
      <c r="AD70" s="36">
        <f t="shared" si="6"/>
        <v>246000</v>
      </c>
      <c r="AF70" s="34">
        <f>IF(Calculation!AK$8&lt;'Balance Sheet'!$B70,Calculation!$I$10,0)</f>
        <v>250000</v>
      </c>
      <c r="AG70" s="35">
        <f>AG69-Calculation!AK77</f>
        <v>-3999.9999999999995</v>
      </c>
      <c r="AH70" s="36">
        <f t="shared" si="7"/>
        <v>246000</v>
      </c>
      <c r="AJ70" s="34">
        <f>IF(Calculation!AO$8&lt;'Balance Sheet'!$B70,Calculation!$I$10,0)</f>
        <v>250000</v>
      </c>
      <c r="AK70" s="35">
        <f>AK69-Calculation!AO77</f>
        <v>-4000.0000000000018</v>
      </c>
      <c r="AL70" s="36">
        <f t="shared" si="8"/>
        <v>246000</v>
      </c>
      <c r="AN70" s="34">
        <f>IF(Calculation!AS$8&lt;'Balance Sheet'!$B70,Calculation!$I$10,0)</f>
        <v>250000</v>
      </c>
      <c r="AO70" s="35">
        <f>AO69-Calculation!AS77</f>
        <v>-2777.7777777777806</v>
      </c>
      <c r="AP70" s="36">
        <f t="shared" si="9"/>
        <v>247222.22222222222</v>
      </c>
    </row>
    <row r="71" spans="2:42">
      <c r="B71" s="29">
        <f>Calculation!A78</f>
        <v>45291</v>
      </c>
      <c r="D71" s="34">
        <f>IF(Calculation!I$8&lt;'Balance Sheet'!$B71,Calculation!$I$10,0)</f>
        <v>250000</v>
      </c>
      <c r="E71" s="35">
        <f>E70-Calculation!I78</f>
        <v>-248999.99999999985</v>
      </c>
      <c r="F71" s="36">
        <f t="shared" si="10"/>
        <v>1000.0000000001455</v>
      </c>
      <c r="H71" s="34">
        <f>IF(Calculation!M$8&lt;'Balance Sheet'!$B71,Calculation!$I$10,0)</f>
        <v>250000</v>
      </c>
      <c r="I71" s="35">
        <f>I70-Calculation!M78</f>
        <v>-24000.000000000004</v>
      </c>
      <c r="J71" s="36">
        <f t="shared" si="1"/>
        <v>226000</v>
      </c>
      <c r="L71" s="34">
        <f>IF(Calculation!Q$8&lt;'Balance Sheet'!$B71,Calculation!$I$10,0)</f>
        <v>250000</v>
      </c>
      <c r="M71" s="35">
        <f>M70-Calculation!Q78</f>
        <v>-96820.073991469471</v>
      </c>
      <c r="N71" s="36">
        <f t="shared" si="2"/>
        <v>153179.92600853054</v>
      </c>
      <c r="P71" s="34">
        <f>IF(Calculation!U$8&lt;'Balance Sheet'!$B71,Calculation!$I$10,0)</f>
        <v>250000</v>
      </c>
      <c r="Q71" s="35">
        <f>Q70-Calculation!U78</f>
        <v>-5000</v>
      </c>
      <c r="R71" s="36">
        <f t="shared" si="3"/>
        <v>245000</v>
      </c>
      <c r="T71" s="34">
        <f>IF(Calculation!Y$8&lt;'Balance Sheet'!$B71,Calculation!$I$10,0)</f>
        <v>250000</v>
      </c>
      <c r="U71" s="35">
        <f>U70-Calculation!Y78</f>
        <v>-5000.0000000000009</v>
      </c>
      <c r="V71" s="36">
        <f t="shared" si="4"/>
        <v>245000</v>
      </c>
      <c r="X71" s="34">
        <f>IF(Calculation!AC$8&lt;'Balance Sheet'!$B71,Calculation!$I$10,0)</f>
        <v>250000</v>
      </c>
      <c r="Y71" s="35">
        <f>Y70-Calculation!AC78</f>
        <v>-4000.0000000000018</v>
      </c>
      <c r="Z71" s="36">
        <f t="shared" si="5"/>
        <v>246000</v>
      </c>
      <c r="AB71" s="34">
        <f>IF(Calculation!AG$8&lt;'Balance Sheet'!$B71,Calculation!$I$10,0)</f>
        <v>250000</v>
      </c>
      <c r="AC71" s="35">
        <f>AC70-Calculation!AG78</f>
        <v>-3999.9999999999964</v>
      </c>
      <c r="AD71" s="36">
        <f t="shared" si="6"/>
        <v>246000</v>
      </c>
      <c r="AF71" s="34">
        <f>IF(Calculation!AK$8&lt;'Balance Sheet'!$B71,Calculation!$I$10,0)</f>
        <v>250000</v>
      </c>
      <c r="AG71" s="35">
        <f>AG70-Calculation!AK78</f>
        <v>-3999.9999999999995</v>
      </c>
      <c r="AH71" s="36">
        <f t="shared" si="7"/>
        <v>246000</v>
      </c>
      <c r="AJ71" s="34">
        <f>IF(Calculation!AO$8&lt;'Balance Sheet'!$B71,Calculation!$I$10,0)</f>
        <v>250000</v>
      </c>
      <c r="AK71" s="35">
        <f>AK70-Calculation!AO78</f>
        <v>-4000.0000000000018</v>
      </c>
      <c r="AL71" s="36">
        <f t="shared" si="8"/>
        <v>246000</v>
      </c>
      <c r="AN71" s="34">
        <f>IF(Calculation!AS$8&lt;'Balance Sheet'!$B71,Calculation!$I$10,0)</f>
        <v>250000</v>
      </c>
      <c r="AO71" s="35">
        <f>AO70-Calculation!AS78</f>
        <v>-2833.3333333333362</v>
      </c>
      <c r="AP71" s="36">
        <f t="shared" si="9"/>
        <v>247166.66666666666</v>
      </c>
    </row>
    <row r="72" spans="2:42">
      <c r="B72" s="29">
        <f>Calculation!A79</f>
        <v>45322</v>
      </c>
      <c r="D72" s="34">
        <f>IF(Calculation!I$8&lt;'Balance Sheet'!$B72,Calculation!$I$10,0)</f>
        <v>250000</v>
      </c>
      <c r="E72" s="35">
        <f>E71-Calculation!I79</f>
        <v>-248999.99999999985</v>
      </c>
      <c r="F72" s="36">
        <f t="shared" si="10"/>
        <v>1000.0000000001455</v>
      </c>
      <c r="H72" s="34">
        <f>IF(Calculation!M$8&lt;'Balance Sheet'!$B72,Calculation!$I$10,0)</f>
        <v>250000</v>
      </c>
      <c r="I72" s="35">
        <f>I71-Calculation!M79</f>
        <v>-24000.000000000004</v>
      </c>
      <c r="J72" s="36">
        <f t="shared" si="1"/>
        <v>226000</v>
      </c>
      <c r="L72" s="34">
        <f>IF(Calculation!Q$8&lt;'Balance Sheet'!$B72,Calculation!$I$10,0)</f>
        <v>250000</v>
      </c>
      <c r="M72" s="35">
        <f>M71-Calculation!Q79</f>
        <v>-96820.073991469471</v>
      </c>
      <c r="N72" s="36">
        <f t="shared" si="2"/>
        <v>153179.92600853054</v>
      </c>
      <c r="P72" s="34">
        <f>IF(Calculation!U$8&lt;'Balance Sheet'!$B72,Calculation!$I$10,0)</f>
        <v>250000</v>
      </c>
      <c r="Q72" s="35">
        <f>Q71-Calculation!U79</f>
        <v>-5000</v>
      </c>
      <c r="R72" s="36">
        <f t="shared" si="3"/>
        <v>245000</v>
      </c>
      <c r="T72" s="34">
        <f>IF(Calculation!Y$8&lt;'Balance Sheet'!$B72,Calculation!$I$10,0)</f>
        <v>250000</v>
      </c>
      <c r="U72" s="35">
        <f>U71-Calculation!Y79</f>
        <v>-5000.0000000000009</v>
      </c>
      <c r="V72" s="36">
        <f t="shared" si="4"/>
        <v>245000</v>
      </c>
      <c r="X72" s="34">
        <f>IF(Calculation!AC$8&lt;'Balance Sheet'!$B72,Calculation!$I$10,0)</f>
        <v>250000</v>
      </c>
      <c r="Y72" s="35">
        <f>Y71-Calculation!AC79</f>
        <v>-4000.0000000000018</v>
      </c>
      <c r="Z72" s="36">
        <f t="shared" si="5"/>
        <v>246000</v>
      </c>
      <c r="AB72" s="34">
        <f>IF(Calculation!AG$8&lt;'Balance Sheet'!$B72,Calculation!$I$10,0)</f>
        <v>250000</v>
      </c>
      <c r="AC72" s="35">
        <f>AC71-Calculation!AG79</f>
        <v>-3999.9999999999964</v>
      </c>
      <c r="AD72" s="36">
        <f t="shared" si="6"/>
        <v>246000</v>
      </c>
      <c r="AF72" s="34">
        <f>IF(Calculation!AK$8&lt;'Balance Sheet'!$B72,Calculation!$I$10,0)</f>
        <v>250000</v>
      </c>
      <c r="AG72" s="35">
        <f>AG71-Calculation!AK79</f>
        <v>-3999.9999999999995</v>
      </c>
      <c r="AH72" s="36">
        <f t="shared" si="7"/>
        <v>246000</v>
      </c>
      <c r="AJ72" s="34">
        <f>IF(Calculation!AO$8&lt;'Balance Sheet'!$B72,Calculation!$I$10,0)</f>
        <v>250000</v>
      </c>
      <c r="AK72" s="35">
        <f>AK71-Calculation!AO79</f>
        <v>-4000.0000000000018</v>
      </c>
      <c r="AL72" s="36">
        <f t="shared" si="8"/>
        <v>246000</v>
      </c>
      <c r="AN72" s="34">
        <f>IF(Calculation!AS$8&lt;'Balance Sheet'!$B72,Calculation!$I$10,0)</f>
        <v>250000</v>
      </c>
      <c r="AO72" s="35">
        <f>AO71-Calculation!AS79</f>
        <v>-2888.8888888888919</v>
      </c>
      <c r="AP72" s="36">
        <f t="shared" si="9"/>
        <v>247111.11111111109</v>
      </c>
    </row>
    <row r="73" spans="2:42">
      <c r="B73" s="29">
        <f>Calculation!A80</f>
        <v>45351</v>
      </c>
      <c r="D73" s="34">
        <f>IF(Calculation!I$8&lt;'Balance Sheet'!$B73,Calculation!$I$10,0)</f>
        <v>250000</v>
      </c>
      <c r="E73" s="35">
        <f>E72-Calculation!I80</f>
        <v>-248999.99999999985</v>
      </c>
      <c r="F73" s="36">
        <f t="shared" si="10"/>
        <v>1000.0000000001455</v>
      </c>
      <c r="H73" s="34">
        <f>IF(Calculation!M$8&lt;'Balance Sheet'!$B73,Calculation!$I$10,0)</f>
        <v>250000</v>
      </c>
      <c r="I73" s="35">
        <f>I72-Calculation!M80</f>
        <v>-24000.000000000004</v>
      </c>
      <c r="J73" s="36">
        <f t="shared" si="1"/>
        <v>226000</v>
      </c>
      <c r="L73" s="34">
        <f>IF(Calculation!Q$8&lt;'Balance Sheet'!$B73,Calculation!$I$10,0)</f>
        <v>250000</v>
      </c>
      <c r="M73" s="35">
        <f>M72-Calculation!Q80</f>
        <v>-96820.073991469471</v>
      </c>
      <c r="N73" s="36">
        <f t="shared" si="2"/>
        <v>153179.92600853054</v>
      </c>
      <c r="P73" s="34">
        <f>IF(Calculation!U$8&lt;'Balance Sheet'!$B73,Calculation!$I$10,0)</f>
        <v>250000</v>
      </c>
      <c r="Q73" s="35">
        <f>Q72-Calculation!U80</f>
        <v>-5000</v>
      </c>
      <c r="R73" s="36">
        <f t="shared" si="3"/>
        <v>245000</v>
      </c>
      <c r="T73" s="34">
        <f>IF(Calculation!Y$8&lt;'Balance Sheet'!$B73,Calculation!$I$10,0)</f>
        <v>250000</v>
      </c>
      <c r="U73" s="35">
        <f>U72-Calculation!Y80</f>
        <v>-5000.0000000000009</v>
      </c>
      <c r="V73" s="36">
        <f t="shared" si="4"/>
        <v>245000</v>
      </c>
      <c r="X73" s="34">
        <f>IF(Calculation!AC$8&lt;'Balance Sheet'!$B73,Calculation!$I$10,0)</f>
        <v>250000</v>
      </c>
      <c r="Y73" s="35">
        <f>Y72-Calculation!AC80</f>
        <v>-4000.0000000000018</v>
      </c>
      <c r="Z73" s="36">
        <f t="shared" si="5"/>
        <v>246000</v>
      </c>
      <c r="AB73" s="34">
        <f>IF(Calculation!AG$8&lt;'Balance Sheet'!$B73,Calculation!$I$10,0)</f>
        <v>250000</v>
      </c>
      <c r="AC73" s="35">
        <f>AC72-Calculation!AG80</f>
        <v>-3999.9999999999964</v>
      </c>
      <c r="AD73" s="36">
        <f t="shared" si="6"/>
        <v>246000</v>
      </c>
      <c r="AF73" s="34">
        <f>IF(Calculation!AK$8&lt;'Balance Sheet'!$B73,Calculation!$I$10,0)</f>
        <v>250000</v>
      </c>
      <c r="AG73" s="35">
        <f>AG72-Calculation!AK80</f>
        <v>-3999.9999999999995</v>
      </c>
      <c r="AH73" s="36">
        <f t="shared" si="7"/>
        <v>246000</v>
      </c>
      <c r="AJ73" s="34">
        <f>IF(Calculation!AO$8&lt;'Balance Sheet'!$B73,Calculation!$I$10,0)</f>
        <v>250000</v>
      </c>
      <c r="AK73" s="35">
        <f>AK72-Calculation!AO80</f>
        <v>-4000.0000000000018</v>
      </c>
      <c r="AL73" s="36">
        <f t="shared" si="8"/>
        <v>246000</v>
      </c>
      <c r="AN73" s="34">
        <f>IF(Calculation!AS$8&lt;'Balance Sheet'!$B73,Calculation!$I$10,0)</f>
        <v>250000</v>
      </c>
      <c r="AO73" s="35">
        <f>AO72-Calculation!AS80</f>
        <v>-2944.4444444444475</v>
      </c>
      <c r="AP73" s="36">
        <f t="shared" si="9"/>
        <v>247055.55555555556</v>
      </c>
    </row>
    <row r="74" spans="2:42">
      <c r="B74" s="29">
        <f>Calculation!A81</f>
        <v>45382</v>
      </c>
      <c r="D74" s="34">
        <f>IF(Calculation!I$8&lt;'Balance Sheet'!$B74,Calculation!$I$10,0)</f>
        <v>250000</v>
      </c>
      <c r="E74" s="35">
        <f>E73-Calculation!I81</f>
        <v>-248999.99999999985</v>
      </c>
      <c r="F74" s="36">
        <f t="shared" si="10"/>
        <v>1000.0000000001455</v>
      </c>
      <c r="H74" s="34">
        <f>IF(Calculation!M$8&lt;'Balance Sheet'!$B74,Calculation!$I$10,0)</f>
        <v>250000</v>
      </c>
      <c r="I74" s="35">
        <f>I73-Calculation!M81</f>
        <v>-24000.000000000004</v>
      </c>
      <c r="J74" s="36">
        <f t="shared" ref="J74:J80" si="11">H74+I74</f>
        <v>226000</v>
      </c>
      <c r="L74" s="34">
        <f>IF(Calculation!Q$8&lt;'Balance Sheet'!$B74,Calculation!$I$10,0)</f>
        <v>250000</v>
      </c>
      <c r="M74" s="35">
        <f>M73-Calculation!Q81</f>
        <v>-96820.073991469471</v>
      </c>
      <c r="N74" s="36">
        <f t="shared" ref="N74:N80" si="12">L74+M74</f>
        <v>153179.92600853054</v>
      </c>
      <c r="P74" s="34">
        <f>IF(Calculation!U$8&lt;'Balance Sheet'!$B74,Calculation!$I$10,0)</f>
        <v>250000</v>
      </c>
      <c r="Q74" s="35">
        <f>Q73-Calculation!U81</f>
        <v>-5000</v>
      </c>
      <c r="R74" s="36">
        <f t="shared" ref="R74:R80" si="13">P74+Q74</f>
        <v>245000</v>
      </c>
      <c r="T74" s="34">
        <f>IF(Calculation!Y$8&lt;'Balance Sheet'!$B74,Calculation!$I$10,0)</f>
        <v>250000</v>
      </c>
      <c r="U74" s="35">
        <f>U73-Calculation!Y81</f>
        <v>-5000.0000000000009</v>
      </c>
      <c r="V74" s="36">
        <f t="shared" ref="V74:V80" si="14">T74+U74</f>
        <v>245000</v>
      </c>
      <c r="X74" s="34">
        <f>IF(Calculation!AC$8&lt;'Balance Sheet'!$B74,Calculation!$I$10,0)</f>
        <v>250000</v>
      </c>
      <c r="Y74" s="35">
        <f>Y73-Calculation!AC81</f>
        <v>-4000.0000000000018</v>
      </c>
      <c r="Z74" s="36">
        <f t="shared" ref="Z74:Z80" si="15">X74+Y74</f>
        <v>246000</v>
      </c>
      <c r="AB74" s="34">
        <f>IF(Calculation!AG$8&lt;'Balance Sheet'!$B74,Calculation!$I$10,0)</f>
        <v>250000</v>
      </c>
      <c r="AC74" s="35">
        <f>AC73-Calculation!AG81</f>
        <v>-3999.9999999999964</v>
      </c>
      <c r="AD74" s="36">
        <f t="shared" ref="AD74:AD80" si="16">AB74+AC74</f>
        <v>246000</v>
      </c>
      <c r="AF74" s="34">
        <f>IF(Calculation!AK$8&lt;'Balance Sheet'!$B74,Calculation!$I$10,0)</f>
        <v>250000</v>
      </c>
      <c r="AG74" s="35">
        <f>AG73-Calculation!AK81</f>
        <v>-3999.9999999999995</v>
      </c>
      <c r="AH74" s="36">
        <f t="shared" ref="AH74:AH80" si="17">AF74+AG74</f>
        <v>246000</v>
      </c>
      <c r="AJ74" s="34">
        <f>IF(Calculation!AO$8&lt;'Balance Sheet'!$B74,Calculation!$I$10,0)</f>
        <v>250000</v>
      </c>
      <c r="AK74" s="35">
        <f>AK73-Calculation!AO81</f>
        <v>-4000.0000000000018</v>
      </c>
      <c r="AL74" s="36">
        <f t="shared" ref="AL74:AL80" si="18">AJ74+AK74</f>
        <v>246000</v>
      </c>
      <c r="AN74" s="34">
        <f>IF(Calculation!AS$8&lt;'Balance Sheet'!$B74,Calculation!$I$10,0)</f>
        <v>250000</v>
      </c>
      <c r="AO74" s="35">
        <f>AO73-Calculation!AS81</f>
        <v>-3000.0000000000032</v>
      </c>
      <c r="AP74" s="36">
        <f t="shared" ref="AP74:AP80" si="19">AN74+AO74</f>
        <v>247000</v>
      </c>
    </row>
    <row r="75" spans="2:42">
      <c r="B75" s="29">
        <f>Calculation!A82</f>
        <v>45412</v>
      </c>
      <c r="D75" s="34">
        <f>IF(Calculation!I$8&lt;'Balance Sheet'!$B75,Calculation!$I$10,0)</f>
        <v>250000</v>
      </c>
      <c r="E75" s="35">
        <f>E74-Calculation!I82</f>
        <v>-248999.99999999985</v>
      </c>
      <c r="F75" s="36">
        <f t="shared" si="10"/>
        <v>1000.0000000001455</v>
      </c>
      <c r="H75" s="34">
        <f>IF(Calculation!M$8&lt;'Balance Sheet'!$B75,Calculation!$I$10,0)</f>
        <v>250000</v>
      </c>
      <c r="I75" s="35">
        <f>I74-Calculation!M82</f>
        <v>-24000.000000000004</v>
      </c>
      <c r="J75" s="36">
        <f t="shared" si="11"/>
        <v>226000</v>
      </c>
      <c r="L75" s="34">
        <f>IF(Calculation!Q$8&lt;'Balance Sheet'!$B75,Calculation!$I$10,0)</f>
        <v>250000</v>
      </c>
      <c r="M75" s="35">
        <f>M74-Calculation!Q82</f>
        <v>-96820.073991469471</v>
      </c>
      <c r="N75" s="36">
        <f t="shared" si="12"/>
        <v>153179.92600853054</v>
      </c>
      <c r="P75" s="34">
        <f>IF(Calculation!U$8&lt;'Balance Sheet'!$B75,Calculation!$I$10,0)</f>
        <v>250000</v>
      </c>
      <c r="Q75" s="35">
        <f>Q74-Calculation!U82</f>
        <v>-5000</v>
      </c>
      <c r="R75" s="36">
        <f t="shared" si="13"/>
        <v>245000</v>
      </c>
      <c r="T75" s="34">
        <f>IF(Calculation!Y$8&lt;'Balance Sheet'!$B75,Calculation!$I$10,0)</f>
        <v>250000</v>
      </c>
      <c r="U75" s="35">
        <f>U74-Calculation!Y82</f>
        <v>-5000.0000000000009</v>
      </c>
      <c r="V75" s="36">
        <f t="shared" si="14"/>
        <v>245000</v>
      </c>
      <c r="X75" s="34">
        <f>IF(Calculation!AC$8&lt;'Balance Sheet'!$B75,Calculation!$I$10,0)</f>
        <v>250000</v>
      </c>
      <c r="Y75" s="35">
        <f>Y74-Calculation!AC82</f>
        <v>-4000.0000000000018</v>
      </c>
      <c r="Z75" s="36">
        <f t="shared" si="15"/>
        <v>246000</v>
      </c>
      <c r="AB75" s="34">
        <f>IF(Calculation!AG$8&lt;'Balance Sheet'!$B75,Calculation!$I$10,0)</f>
        <v>250000</v>
      </c>
      <c r="AC75" s="35">
        <f>AC74-Calculation!AG82</f>
        <v>-3999.9999999999964</v>
      </c>
      <c r="AD75" s="36">
        <f t="shared" si="16"/>
        <v>246000</v>
      </c>
      <c r="AF75" s="34">
        <f>IF(Calculation!AK$8&lt;'Balance Sheet'!$B75,Calculation!$I$10,0)</f>
        <v>250000</v>
      </c>
      <c r="AG75" s="35">
        <f>AG74-Calculation!AK82</f>
        <v>-3999.9999999999995</v>
      </c>
      <c r="AH75" s="36">
        <f t="shared" si="17"/>
        <v>246000</v>
      </c>
      <c r="AJ75" s="34">
        <f>IF(Calculation!AO$8&lt;'Balance Sheet'!$B75,Calculation!$I$10,0)</f>
        <v>250000</v>
      </c>
      <c r="AK75" s="35">
        <f>AK74-Calculation!AO82</f>
        <v>-4000.0000000000018</v>
      </c>
      <c r="AL75" s="36">
        <f t="shared" si="18"/>
        <v>246000</v>
      </c>
      <c r="AN75" s="34">
        <f>IF(Calculation!AS$8&lt;'Balance Sheet'!$B75,Calculation!$I$10,0)</f>
        <v>250000</v>
      </c>
      <c r="AO75" s="35">
        <f>AO74-Calculation!AS82</f>
        <v>-3055.5555555555588</v>
      </c>
      <c r="AP75" s="36">
        <f t="shared" si="19"/>
        <v>246944.44444444444</v>
      </c>
    </row>
    <row r="76" spans="2:42">
      <c r="B76" s="29">
        <f>Calculation!A83</f>
        <v>45443</v>
      </c>
      <c r="D76" s="34">
        <f>IF(Calculation!I$8&lt;'Balance Sheet'!$B76,Calculation!$I$10,0)</f>
        <v>250000</v>
      </c>
      <c r="E76" s="35">
        <f>E75-Calculation!I83</f>
        <v>-248999.99999999985</v>
      </c>
      <c r="F76" s="36">
        <f t="shared" si="10"/>
        <v>1000.0000000001455</v>
      </c>
      <c r="H76" s="34">
        <f>IF(Calculation!M$8&lt;'Balance Sheet'!$B76,Calculation!$I$10,0)</f>
        <v>250000</v>
      </c>
      <c r="I76" s="35">
        <f>I75-Calculation!M83</f>
        <v>-24000.000000000004</v>
      </c>
      <c r="J76" s="36">
        <f t="shared" si="11"/>
        <v>226000</v>
      </c>
      <c r="L76" s="34">
        <f>IF(Calculation!Q$8&lt;'Balance Sheet'!$B76,Calculation!$I$10,0)</f>
        <v>250000</v>
      </c>
      <c r="M76" s="35">
        <f>M75-Calculation!Q83</f>
        <v>-96820.073991469471</v>
      </c>
      <c r="N76" s="36">
        <f t="shared" si="12"/>
        <v>153179.92600853054</v>
      </c>
      <c r="P76" s="34">
        <f>IF(Calculation!U$8&lt;'Balance Sheet'!$B76,Calculation!$I$10,0)</f>
        <v>250000</v>
      </c>
      <c r="Q76" s="35">
        <f>Q75-Calculation!U83</f>
        <v>-5000</v>
      </c>
      <c r="R76" s="36">
        <f t="shared" si="13"/>
        <v>245000</v>
      </c>
      <c r="T76" s="34">
        <f>IF(Calculation!Y$8&lt;'Balance Sheet'!$B76,Calculation!$I$10,0)</f>
        <v>250000</v>
      </c>
      <c r="U76" s="35">
        <f>U75-Calculation!Y83</f>
        <v>-5000.0000000000009</v>
      </c>
      <c r="V76" s="36">
        <f t="shared" si="14"/>
        <v>245000</v>
      </c>
      <c r="X76" s="34">
        <f>IF(Calculation!AC$8&lt;'Balance Sheet'!$B76,Calculation!$I$10,0)</f>
        <v>250000</v>
      </c>
      <c r="Y76" s="35">
        <f>Y75-Calculation!AC83</f>
        <v>-4000.0000000000018</v>
      </c>
      <c r="Z76" s="36">
        <f t="shared" si="15"/>
        <v>246000</v>
      </c>
      <c r="AB76" s="34">
        <f>IF(Calculation!AG$8&lt;'Balance Sheet'!$B76,Calculation!$I$10,0)</f>
        <v>250000</v>
      </c>
      <c r="AC76" s="35">
        <f>AC75-Calculation!AG83</f>
        <v>-3999.9999999999964</v>
      </c>
      <c r="AD76" s="36">
        <f t="shared" si="16"/>
        <v>246000</v>
      </c>
      <c r="AF76" s="34">
        <f>IF(Calculation!AK$8&lt;'Balance Sheet'!$B76,Calculation!$I$10,0)</f>
        <v>250000</v>
      </c>
      <c r="AG76" s="35">
        <f>AG75-Calculation!AK83</f>
        <v>-3999.9999999999995</v>
      </c>
      <c r="AH76" s="36">
        <f t="shared" si="17"/>
        <v>246000</v>
      </c>
      <c r="AJ76" s="34">
        <f>IF(Calculation!AO$8&lt;'Balance Sheet'!$B76,Calculation!$I$10,0)</f>
        <v>250000</v>
      </c>
      <c r="AK76" s="35">
        <f>AK75-Calculation!AO83</f>
        <v>-4000.0000000000018</v>
      </c>
      <c r="AL76" s="36">
        <f t="shared" si="18"/>
        <v>246000</v>
      </c>
      <c r="AN76" s="34">
        <f>IF(Calculation!AS$8&lt;'Balance Sheet'!$B76,Calculation!$I$10,0)</f>
        <v>250000</v>
      </c>
      <c r="AO76" s="35">
        <f>AO75-Calculation!AS83</f>
        <v>-3111.1111111111145</v>
      </c>
      <c r="AP76" s="36">
        <f t="shared" si="19"/>
        <v>246888.88888888888</v>
      </c>
    </row>
    <row r="77" spans="2:42">
      <c r="B77" s="29">
        <f>Calculation!A84</f>
        <v>45473</v>
      </c>
      <c r="D77" s="34">
        <f>IF(Calculation!I$8&lt;'Balance Sheet'!$B77,Calculation!$I$10,0)</f>
        <v>250000</v>
      </c>
      <c r="E77" s="35">
        <f>E76-Calculation!I84</f>
        <v>-248999.99999999985</v>
      </c>
      <c r="F77" s="36">
        <f t="shared" si="10"/>
        <v>1000.0000000001455</v>
      </c>
      <c r="H77" s="34">
        <f>IF(Calculation!M$8&lt;'Balance Sheet'!$B77,Calculation!$I$10,0)</f>
        <v>250000</v>
      </c>
      <c r="I77" s="35">
        <f>I76-Calculation!M84</f>
        <v>-24000.000000000004</v>
      </c>
      <c r="J77" s="36">
        <f t="shared" si="11"/>
        <v>226000</v>
      </c>
      <c r="L77" s="34">
        <f>IF(Calculation!Q$8&lt;'Balance Sheet'!$B77,Calculation!$I$10,0)</f>
        <v>250000</v>
      </c>
      <c r="M77" s="35">
        <f>M76-Calculation!Q84</f>
        <v>-96820.073991469471</v>
      </c>
      <c r="N77" s="36">
        <f t="shared" si="12"/>
        <v>153179.92600853054</v>
      </c>
      <c r="P77" s="34">
        <f>IF(Calculation!U$8&lt;'Balance Sheet'!$B77,Calculation!$I$10,0)</f>
        <v>250000</v>
      </c>
      <c r="Q77" s="35">
        <f>Q76-Calculation!U84</f>
        <v>-5000</v>
      </c>
      <c r="R77" s="36">
        <f t="shared" si="13"/>
        <v>245000</v>
      </c>
      <c r="T77" s="34">
        <f>IF(Calculation!Y$8&lt;'Balance Sheet'!$B77,Calculation!$I$10,0)</f>
        <v>250000</v>
      </c>
      <c r="U77" s="35">
        <f>U76-Calculation!Y84</f>
        <v>-5000.0000000000009</v>
      </c>
      <c r="V77" s="36">
        <f t="shared" si="14"/>
        <v>245000</v>
      </c>
      <c r="X77" s="34">
        <f>IF(Calculation!AC$8&lt;'Balance Sheet'!$B77,Calculation!$I$10,0)</f>
        <v>250000</v>
      </c>
      <c r="Y77" s="35">
        <f>Y76-Calculation!AC84</f>
        <v>-4000.0000000000018</v>
      </c>
      <c r="Z77" s="36">
        <f t="shared" si="15"/>
        <v>246000</v>
      </c>
      <c r="AB77" s="34">
        <f>IF(Calculation!AG$8&lt;'Balance Sheet'!$B77,Calculation!$I$10,0)</f>
        <v>250000</v>
      </c>
      <c r="AC77" s="35">
        <f>AC76-Calculation!AG84</f>
        <v>-3999.9999999999964</v>
      </c>
      <c r="AD77" s="36">
        <f t="shared" si="16"/>
        <v>246000</v>
      </c>
      <c r="AF77" s="34">
        <f>IF(Calculation!AK$8&lt;'Balance Sheet'!$B77,Calculation!$I$10,0)</f>
        <v>250000</v>
      </c>
      <c r="AG77" s="35">
        <f>AG76-Calculation!AK84</f>
        <v>-3999.9999999999995</v>
      </c>
      <c r="AH77" s="36">
        <f t="shared" si="17"/>
        <v>246000</v>
      </c>
      <c r="AJ77" s="34">
        <f>IF(Calculation!AO$8&lt;'Balance Sheet'!$B77,Calculation!$I$10,0)</f>
        <v>250000</v>
      </c>
      <c r="AK77" s="35">
        <f>AK76-Calculation!AO84</f>
        <v>-4000.0000000000018</v>
      </c>
      <c r="AL77" s="36">
        <f t="shared" si="18"/>
        <v>246000</v>
      </c>
      <c r="AN77" s="34">
        <f>IF(Calculation!AS$8&lt;'Balance Sheet'!$B77,Calculation!$I$10,0)</f>
        <v>250000</v>
      </c>
      <c r="AO77" s="35">
        <f>AO76-Calculation!AS84</f>
        <v>-3166.6666666666702</v>
      </c>
      <c r="AP77" s="36">
        <f t="shared" si="19"/>
        <v>246833.33333333334</v>
      </c>
    </row>
    <row r="78" spans="2:42">
      <c r="B78" s="29">
        <f>Calculation!A85</f>
        <v>45504</v>
      </c>
      <c r="D78" s="34">
        <f>IF(Calculation!I$8&lt;'Balance Sheet'!$B78,Calculation!$I$10,0)</f>
        <v>250000</v>
      </c>
      <c r="E78" s="35">
        <f>E77-Calculation!I85</f>
        <v>-248999.99999999985</v>
      </c>
      <c r="F78" s="36">
        <f t="shared" si="10"/>
        <v>1000.0000000001455</v>
      </c>
      <c r="H78" s="34">
        <f>IF(Calculation!M$8&lt;'Balance Sheet'!$B78,Calculation!$I$10,0)</f>
        <v>250000</v>
      </c>
      <c r="I78" s="35">
        <f>I77-Calculation!M85</f>
        <v>-24000.000000000004</v>
      </c>
      <c r="J78" s="36">
        <f t="shared" si="11"/>
        <v>226000</v>
      </c>
      <c r="L78" s="34">
        <f>IF(Calculation!Q$8&lt;'Balance Sheet'!$B78,Calculation!$I$10,0)</f>
        <v>250000</v>
      </c>
      <c r="M78" s="35">
        <f>M77-Calculation!Q85</f>
        <v>-96820.073991469471</v>
      </c>
      <c r="N78" s="36">
        <f t="shared" si="12"/>
        <v>153179.92600853054</v>
      </c>
      <c r="P78" s="34">
        <f>IF(Calculation!U$8&lt;'Balance Sheet'!$B78,Calculation!$I$10,0)</f>
        <v>250000</v>
      </c>
      <c r="Q78" s="35">
        <f>Q77-Calculation!U85</f>
        <v>-5000</v>
      </c>
      <c r="R78" s="36">
        <f t="shared" si="13"/>
        <v>245000</v>
      </c>
      <c r="T78" s="34">
        <f>IF(Calculation!Y$8&lt;'Balance Sheet'!$B78,Calculation!$I$10,0)</f>
        <v>250000</v>
      </c>
      <c r="U78" s="35">
        <f>U77-Calculation!Y85</f>
        <v>-5000.0000000000009</v>
      </c>
      <c r="V78" s="36">
        <f t="shared" si="14"/>
        <v>245000</v>
      </c>
      <c r="X78" s="34">
        <f>IF(Calculation!AC$8&lt;'Balance Sheet'!$B78,Calculation!$I$10,0)</f>
        <v>250000</v>
      </c>
      <c r="Y78" s="35">
        <f>Y77-Calculation!AC85</f>
        <v>-4000.0000000000018</v>
      </c>
      <c r="Z78" s="36">
        <f t="shared" si="15"/>
        <v>246000</v>
      </c>
      <c r="AB78" s="34">
        <f>IF(Calculation!AG$8&lt;'Balance Sheet'!$B78,Calculation!$I$10,0)</f>
        <v>250000</v>
      </c>
      <c r="AC78" s="35">
        <f>AC77-Calculation!AG85</f>
        <v>-3999.9999999999964</v>
      </c>
      <c r="AD78" s="36">
        <f t="shared" si="16"/>
        <v>246000</v>
      </c>
      <c r="AF78" s="34">
        <f>IF(Calculation!AK$8&lt;'Balance Sheet'!$B78,Calculation!$I$10,0)</f>
        <v>250000</v>
      </c>
      <c r="AG78" s="35">
        <f>AG77-Calculation!AK85</f>
        <v>-3999.9999999999995</v>
      </c>
      <c r="AH78" s="36">
        <f t="shared" si="17"/>
        <v>246000</v>
      </c>
      <c r="AJ78" s="34">
        <f>IF(Calculation!AO$8&lt;'Balance Sheet'!$B78,Calculation!$I$10,0)</f>
        <v>250000</v>
      </c>
      <c r="AK78" s="35">
        <f>AK77-Calculation!AO85</f>
        <v>-4000.0000000000018</v>
      </c>
      <c r="AL78" s="36">
        <f t="shared" si="18"/>
        <v>246000</v>
      </c>
      <c r="AN78" s="34">
        <f>IF(Calculation!AS$8&lt;'Balance Sheet'!$B78,Calculation!$I$10,0)</f>
        <v>250000</v>
      </c>
      <c r="AO78" s="35">
        <f>AO77-Calculation!AS85</f>
        <v>-3222.2222222222258</v>
      </c>
      <c r="AP78" s="36">
        <f t="shared" si="19"/>
        <v>246777.77777777778</v>
      </c>
    </row>
    <row r="79" spans="2:42">
      <c r="B79" s="29">
        <f>Calculation!A86</f>
        <v>45535</v>
      </c>
      <c r="D79" s="34">
        <f>IF(Calculation!I$8&lt;'Balance Sheet'!$B79,Calculation!$I$10,0)</f>
        <v>250000</v>
      </c>
      <c r="E79" s="35">
        <f>E78-Calculation!I86</f>
        <v>-248999.99999999985</v>
      </c>
      <c r="F79" s="36">
        <f t="shared" si="10"/>
        <v>1000.0000000001455</v>
      </c>
      <c r="H79" s="34">
        <f>IF(Calculation!M$8&lt;'Balance Sheet'!$B79,Calculation!$I$10,0)</f>
        <v>250000</v>
      </c>
      <c r="I79" s="35">
        <f>I78-Calculation!M86</f>
        <v>-24000.000000000004</v>
      </c>
      <c r="J79" s="36">
        <f t="shared" si="11"/>
        <v>226000</v>
      </c>
      <c r="L79" s="34">
        <f>IF(Calculation!Q$8&lt;'Balance Sheet'!$B79,Calculation!$I$10,0)</f>
        <v>250000</v>
      </c>
      <c r="M79" s="35">
        <f>M78-Calculation!Q86</f>
        <v>-96820.073991469471</v>
      </c>
      <c r="N79" s="36">
        <f t="shared" si="12"/>
        <v>153179.92600853054</v>
      </c>
      <c r="P79" s="34">
        <f>IF(Calculation!U$8&lt;'Balance Sheet'!$B79,Calculation!$I$10,0)</f>
        <v>250000</v>
      </c>
      <c r="Q79" s="35">
        <f>Q78-Calculation!U86</f>
        <v>-5000</v>
      </c>
      <c r="R79" s="36">
        <f t="shared" si="13"/>
        <v>245000</v>
      </c>
      <c r="T79" s="34">
        <f>IF(Calculation!Y$8&lt;'Balance Sheet'!$B79,Calculation!$I$10,0)</f>
        <v>250000</v>
      </c>
      <c r="U79" s="35">
        <f>U78-Calculation!Y86</f>
        <v>-5000.0000000000009</v>
      </c>
      <c r="V79" s="36">
        <f t="shared" si="14"/>
        <v>245000</v>
      </c>
      <c r="X79" s="34">
        <f>IF(Calculation!AC$8&lt;'Balance Sheet'!$B79,Calculation!$I$10,0)</f>
        <v>250000</v>
      </c>
      <c r="Y79" s="35">
        <f>Y78-Calculation!AC86</f>
        <v>-4000.0000000000018</v>
      </c>
      <c r="Z79" s="36">
        <f t="shared" si="15"/>
        <v>246000</v>
      </c>
      <c r="AB79" s="34">
        <f>IF(Calculation!AG$8&lt;'Balance Sheet'!$B79,Calculation!$I$10,0)</f>
        <v>250000</v>
      </c>
      <c r="AC79" s="35">
        <f>AC78-Calculation!AG86</f>
        <v>-3999.9999999999964</v>
      </c>
      <c r="AD79" s="36">
        <f t="shared" si="16"/>
        <v>246000</v>
      </c>
      <c r="AF79" s="34">
        <f>IF(Calculation!AK$8&lt;'Balance Sheet'!$B79,Calculation!$I$10,0)</f>
        <v>250000</v>
      </c>
      <c r="AG79" s="35">
        <f>AG78-Calculation!AK86</f>
        <v>-3999.9999999999995</v>
      </c>
      <c r="AH79" s="36">
        <f t="shared" si="17"/>
        <v>246000</v>
      </c>
      <c r="AJ79" s="34">
        <f>IF(Calculation!AO$8&lt;'Balance Sheet'!$B79,Calculation!$I$10,0)</f>
        <v>250000</v>
      </c>
      <c r="AK79" s="35">
        <f>AK78-Calculation!AO86</f>
        <v>-4000.0000000000018</v>
      </c>
      <c r="AL79" s="36">
        <f t="shared" si="18"/>
        <v>246000</v>
      </c>
      <c r="AN79" s="34">
        <f>IF(Calculation!AS$8&lt;'Balance Sheet'!$B79,Calculation!$I$10,0)</f>
        <v>250000</v>
      </c>
      <c r="AO79" s="35">
        <f>AO78-Calculation!AS86</f>
        <v>-3277.7777777777815</v>
      </c>
      <c r="AP79" s="36">
        <f t="shared" si="19"/>
        <v>246722.22222222222</v>
      </c>
    </row>
    <row r="80" spans="2:42">
      <c r="B80" s="30">
        <f>Calculation!A87</f>
        <v>45565</v>
      </c>
      <c r="D80" s="37">
        <f>IF(Calculation!I$8&lt;'Balance Sheet'!$B80,Calculation!$I$10,0)</f>
        <v>250000</v>
      </c>
      <c r="E80" s="38">
        <f>E79-Calculation!I87</f>
        <v>-248999.99999999985</v>
      </c>
      <c r="F80" s="39">
        <f t="shared" si="10"/>
        <v>1000.0000000001455</v>
      </c>
      <c r="H80" s="37">
        <f>IF(Calculation!M$8&lt;'Balance Sheet'!$B80,Calculation!$I$10,0)</f>
        <v>250000</v>
      </c>
      <c r="I80" s="38">
        <f>I79-Calculation!M87</f>
        <v>-24000.000000000004</v>
      </c>
      <c r="J80" s="39">
        <f t="shared" si="11"/>
        <v>226000</v>
      </c>
      <c r="L80" s="37">
        <f>IF(Calculation!Q$8&lt;'Balance Sheet'!$B80,Calculation!$I$10,0)</f>
        <v>250000</v>
      </c>
      <c r="M80" s="38">
        <f>M79-Calculation!Q87</f>
        <v>-96820.073991469471</v>
      </c>
      <c r="N80" s="39">
        <f t="shared" si="12"/>
        <v>153179.92600853054</v>
      </c>
      <c r="P80" s="37">
        <f>IF(Calculation!U$8&lt;'Balance Sheet'!$B80,Calculation!$I$10,0)</f>
        <v>250000</v>
      </c>
      <c r="Q80" s="38">
        <f>Q79-Calculation!U87</f>
        <v>-5000</v>
      </c>
      <c r="R80" s="39">
        <f t="shared" si="13"/>
        <v>245000</v>
      </c>
      <c r="T80" s="37">
        <f>IF(Calculation!Y$8&lt;'Balance Sheet'!$B80,Calculation!$I$10,0)</f>
        <v>250000</v>
      </c>
      <c r="U80" s="38">
        <f>U79-Calculation!Y87</f>
        <v>-5000.0000000000009</v>
      </c>
      <c r="V80" s="39">
        <f t="shared" si="14"/>
        <v>245000</v>
      </c>
      <c r="X80" s="37">
        <f>IF(Calculation!AC$8&lt;'Balance Sheet'!$B80,Calculation!$I$10,0)</f>
        <v>250000</v>
      </c>
      <c r="Y80" s="38">
        <f>Y79-Calculation!AC87</f>
        <v>-4000.0000000000018</v>
      </c>
      <c r="Z80" s="39">
        <f t="shared" si="15"/>
        <v>246000</v>
      </c>
      <c r="AB80" s="37">
        <f>IF(Calculation!AG$8&lt;'Balance Sheet'!$B80,Calculation!$I$10,0)</f>
        <v>250000</v>
      </c>
      <c r="AC80" s="38">
        <f>AC79-Calculation!AG87</f>
        <v>-3999.9999999999964</v>
      </c>
      <c r="AD80" s="39">
        <f t="shared" si="16"/>
        <v>246000</v>
      </c>
      <c r="AF80" s="37">
        <f>IF(Calculation!AK$8&lt;'Balance Sheet'!$B80,Calculation!$I$10,0)</f>
        <v>250000</v>
      </c>
      <c r="AG80" s="38">
        <f>AG79-Calculation!AK87</f>
        <v>-3999.9999999999995</v>
      </c>
      <c r="AH80" s="39">
        <f t="shared" si="17"/>
        <v>246000</v>
      </c>
      <c r="AJ80" s="37">
        <f>IF(Calculation!AO$8&lt;'Balance Sheet'!$B80,Calculation!$I$10,0)</f>
        <v>250000</v>
      </c>
      <c r="AK80" s="38">
        <f>AK79-Calculation!AO87</f>
        <v>-4000.0000000000018</v>
      </c>
      <c r="AL80" s="39">
        <f t="shared" si="18"/>
        <v>246000</v>
      </c>
      <c r="AN80" s="37">
        <f>IF(Calculation!AS$8&lt;'Balance Sheet'!$B80,Calculation!$I$10,0)</f>
        <v>250000</v>
      </c>
      <c r="AO80" s="38">
        <f>AO79-Calculation!AS87</f>
        <v>-3333.3333333333371</v>
      </c>
      <c r="AP80" s="39">
        <f t="shared" si="19"/>
        <v>246666.66666666666</v>
      </c>
    </row>
    <row r="81" spans="2:6">
      <c r="B81" s="22"/>
      <c r="D81" s="4"/>
      <c r="E81" s="4"/>
      <c r="F81" s="4"/>
    </row>
    <row r="82" spans="2:6">
      <c r="B82" s="22"/>
      <c r="D82" s="4"/>
      <c r="E82" s="4"/>
      <c r="F82" s="4"/>
    </row>
    <row r="83" spans="2:6">
      <c r="B83" s="22"/>
      <c r="D83" s="4"/>
      <c r="E83" s="4"/>
      <c r="F83" s="4"/>
    </row>
    <row r="84" spans="2:6">
      <c r="B84" s="22"/>
      <c r="D84" s="4"/>
      <c r="E84" s="4"/>
      <c r="F84" s="4"/>
    </row>
    <row r="85" spans="2:6">
      <c r="B85" s="22"/>
      <c r="D85" s="4"/>
      <c r="E85" s="4"/>
      <c r="F85" s="4"/>
    </row>
    <row r="86" spans="2:6">
      <c r="B86" s="22"/>
      <c r="D86" s="4"/>
      <c r="E86" s="4"/>
      <c r="F86" s="4"/>
    </row>
    <row r="87" spans="2:6">
      <c r="B87" s="22"/>
      <c r="D87" s="4"/>
      <c r="E87" s="4"/>
      <c r="F87" s="4"/>
    </row>
    <row r="88" spans="2:6">
      <c r="B88" s="22"/>
      <c r="D88" s="4"/>
      <c r="E88" s="4"/>
      <c r="F88" s="4"/>
    </row>
  </sheetData>
  <mergeCells count="10">
    <mergeCell ref="AB7:AD7"/>
    <mergeCell ref="AF7:AH7"/>
    <mergeCell ref="AJ7:AL7"/>
    <mergeCell ref="AN7:AP7"/>
    <mergeCell ref="D7:F7"/>
    <mergeCell ref="H7:J7"/>
    <mergeCell ref="L7:N7"/>
    <mergeCell ref="P7:R7"/>
    <mergeCell ref="T7:V7"/>
    <mergeCell ref="X7:Z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Calculation</vt:lpstr>
      <vt:lpstr>Balance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dc:creator>
  <cp:lastModifiedBy>Healy Jones</cp:lastModifiedBy>
  <dcterms:created xsi:type="dcterms:W3CDTF">2018-10-05T03:28:33Z</dcterms:created>
  <dcterms:modified xsi:type="dcterms:W3CDTF">2018-12-19T18:14:01Z</dcterms:modified>
</cp:coreProperties>
</file>