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09858AD5-ADD1-4CDB-A2DB-2ED011DCA587}" xr6:coauthVersionLast="45" xr6:coauthVersionMax="45" xr10:uidLastSave="{00000000-0000-0000-0000-000000000000}"/>
  <bookViews>
    <workbookView xWindow="2670" yWindow="3915" windowWidth="21600" windowHeight="11385" xr2:uid="{53CB3B62-B720-4F7D-BFD7-7CA4ADB88932}"/>
  </bookViews>
  <sheets>
    <sheet name="PTS" sheetId="1" r:id="rId1"/>
    <sheet name="Assists" sheetId="2" r:id="rId2"/>
    <sheet name="Oreb" sheetId="3" r:id="rId3"/>
    <sheet name="Dreb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J10" i="5"/>
  <c r="G10" i="5"/>
  <c r="J9" i="5"/>
  <c r="G9" i="5"/>
  <c r="J8" i="5"/>
  <c r="G8" i="5"/>
  <c r="J7" i="5"/>
  <c r="G7" i="5"/>
  <c r="H20" i="4" l="1"/>
  <c r="F20" i="4"/>
  <c r="H17" i="4"/>
  <c r="H19" i="4" s="1"/>
  <c r="F17" i="4"/>
  <c r="F19" i="4" s="1"/>
  <c r="H20" i="3"/>
  <c r="F20" i="3"/>
  <c r="H17" i="3"/>
  <c r="H19" i="3" s="1"/>
  <c r="F17" i="3"/>
  <c r="F19" i="3" s="1"/>
  <c r="H20" i="2"/>
  <c r="F20" i="2"/>
  <c r="H17" i="2"/>
  <c r="H19" i="2" s="1"/>
  <c r="F17" i="2"/>
  <c r="F19" i="2" s="1"/>
  <c r="E4" i="1"/>
  <c r="G4" i="1" s="1"/>
  <c r="H17" i="1"/>
  <c r="H19" i="1" s="1"/>
  <c r="H20" i="1"/>
  <c r="F20" i="1"/>
  <c r="F17" i="1"/>
  <c r="F19" i="1" s="1"/>
  <c r="F4" i="1" l="1"/>
  <c r="E12" i="4"/>
  <c r="F12" i="4" s="1"/>
  <c r="E11" i="4"/>
  <c r="G11" i="4" s="1"/>
  <c r="E10" i="4"/>
  <c r="G10" i="4" s="1"/>
  <c r="E9" i="4"/>
  <c r="G9" i="4" s="1"/>
  <c r="E8" i="4"/>
  <c r="F8" i="4" s="1"/>
  <c r="E7" i="4"/>
  <c r="G7" i="4" s="1"/>
  <c r="E6" i="4"/>
  <c r="G6" i="4" s="1"/>
  <c r="E5" i="4"/>
  <c r="G5" i="4" s="1"/>
  <c r="E4" i="4"/>
  <c r="F4" i="4" s="1"/>
  <c r="E3" i="4"/>
  <c r="G3" i="4" s="1"/>
  <c r="E2" i="4"/>
  <c r="G2" i="4" s="1"/>
  <c r="G12" i="3"/>
  <c r="E12" i="3"/>
  <c r="F12" i="3" s="1"/>
  <c r="E11" i="3"/>
  <c r="G11" i="3" s="1"/>
  <c r="E10" i="3"/>
  <c r="G10" i="3" s="1"/>
  <c r="E9" i="3"/>
  <c r="G9" i="3" s="1"/>
  <c r="E8" i="3"/>
  <c r="F8" i="3" s="1"/>
  <c r="E7" i="3"/>
  <c r="G7" i="3" s="1"/>
  <c r="E6" i="3"/>
  <c r="G6" i="3" s="1"/>
  <c r="E5" i="3"/>
  <c r="G5" i="3" s="1"/>
  <c r="E4" i="3"/>
  <c r="F4" i="3" s="1"/>
  <c r="E3" i="3"/>
  <c r="F3" i="3" s="1"/>
  <c r="E2" i="3"/>
  <c r="G2" i="3" s="1"/>
  <c r="G4" i="2"/>
  <c r="F6" i="2"/>
  <c r="F10" i="2"/>
  <c r="E3" i="2"/>
  <c r="F3" i="2" s="1"/>
  <c r="E4" i="2"/>
  <c r="F4" i="2" s="1"/>
  <c r="E5" i="2"/>
  <c r="G5" i="2" s="1"/>
  <c r="E6" i="2"/>
  <c r="G6" i="2" s="1"/>
  <c r="E7" i="2"/>
  <c r="F7" i="2" s="1"/>
  <c r="E8" i="2"/>
  <c r="F8" i="2" s="1"/>
  <c r="E9" i="2"/>
  <c r="G9" i="2" s="1"/>
  <c r="E10" i="2"/>
  <c r="G10" i="2" s="1"/>
  <c r="E11" i="2"/>
  <c r="F11" i="2" s="1"/>
  <c r="E12" i="2"/>
  <c r="G12" i="2" s="1"/>
  <c r="E2" i="2"/>
  <c r="G2" i="2" s="1"/>
  <c r="E12" i="1"/>
  <c r="G12" i="1" s="1"/>
  <c r="E11" i="1"/>
  <c r="F11" i="1" s="1"/>
  <c r="E10" i="1"/>
  <c r="G10" i="1" s="1"/>
  <c r="E9" i="1"/>
  <c r="G9" i="1" s="1"/>
  <c r="E8" i="1"/>
  <c r="G8" i="1" s="1"/>
  <c r="E7" i="1"/>
  <c r="F7" i="1" s="1"/>
  <c r="E6" i="1"/>
  <c r="G6" i="1" s="1"/>
  <c r="E5" i="1"/>
  <c r="G5" i="1" s="1"/>
  <c r="E3" i="1"/>
  <c r="G3" i="1" s="1"/>
  <c r="F12" i="2" l="1"/>
  <c r="F5" i="4"/>
  <c r="F7" i="4"/>
  <c r="F9" i="4"/>
  <c r="F3" i="4"/>
  <c r="F11" i="4"/>
  <c r="G4" i="4"/>
  <c r="G8" i="4"/>
  <c r="G3" i="3"/>
  <c r="G8" i="3"/>
  <c r="F11" i="3"/>
  <c r="G4" i="3"/>
  <c r="F7" i="3"/>
  <c r="F5" i="2"/>
  <c r="F9" i="2"/>
  <c r="G8" i="2"/>
  <c r="F2" i="2"/>
  <c r="G11" i="2"/>
  <c r="G7" i="2"/>
  <c r="G3" i="2"/>
  <c r="F10" i="1"/>
  <c r="F6" i="1"/>
  <c r="F12" i="1"/>
  <c r="G11" i="1"/>
  <c r="G7" i="1"/>
  <c r="F9" i="1"/>
  <c r="F5" i="1"/>
  <c r="F8" i="1"/>
  <c r="F3" i="1"/>
  <c r="G12" i="4"/>
  <c r="F2" i="4"/>
  <c r="F6" i="4"/>
  <c r="F10" i="4"/>
  <c r="F2" i="3"/>
  <c r="F6" i="3"/>
  <c r="F10" i="3"/>
  <c r="F5" i="3"/>
  <c r="F9" i="3"/>
  <c r="C14" i="4" l="1"/>
  <c r="C15" i="2"/>
  <c r="C16" i="2" s="1"/>
  <c r="C14" i="1"/>
  <c r="C15" i="4"/>
  <c r="C16" i="4" s="1"/>
  <c r="C14" i="3"/>
  <c r="C15" i="3"/>
  <c r="C16" i="3" s="1"/>
  <c r="C14" i="2"/>
  <c r="C15" i="1"/>
  <c r="C16" i="1" s="1"/>
</calcChain>
</file>

<file path=xl/sharedStrings.xml><?xml version="1.0" encoding="utf-8"?>
<sst xmlns="http://schemas.openxmlformats.org/spreadsheetml/2006/main" count="173" uniqueCount="61">
  <si>
    <t>proj_pts</t>
  </si>
  <si>
    <t>actual_pts</t>
  </si>
  <si>
    <t>Error</t>
  </si>
  <si>
    <t>Absolute Value</t>
  </si>
  <si>
    <t>Squared Error</t>
  </si>
  <si>
    <t>James Harden</t>
  </si>
  <si>
    <t>LeBron James</t>
  </si>
  <si>
    <t>DeMarcus Cousins</t>
  </si>
  <si>
    <t>Russell Westbrook</t>
  </si>
  <si>
    <t>Kevin Durant</t>
  </si>
  <si>
    <t>Giannis Antetokounmpo</t>
  </si>
  <si>
    <t>Anthony Davis</t>
  </si>
  <si>
    <t>Stephen Curry</t>
  </si>
  <si>
    <t>Damian Lillard</t>
  </si>
  <si>
    <t>Devin Booker</t>
  </si>
  <si>
    <t>Joel Embiid</t>
  </si>
  <si>
    <t>MSE (mean squared error)</t>
  </si>
  <si>
    <t>MAD (mean absolute deviation)</t>
  </si>
  <si>
    <t>TS (tracking symbol)</t>
  </si>
  <si>
    <t>John Wall</t>
  </si>
  <si>
    <t>Rajon Rondo</t>
  </si>
  <si>
    <t>Chris Paul</t>
  </si>
  <si>
    <t>Draymond Green</t>
  </si>
  <si>
    <t>Kris Dunn</t>
  </si>
  <si>
    <t>Dennis Schroder</t>
  </si>
  <si>
    <t>proj_ast</t>
  </si>
  <si>
    <t>actual_ast</t>
  </si>
  <si>
    <t>Steven Adams</t>
  </si>
  <si>
    <t>Andre Drummond</t>
  </si>
  <si>
    <t>DeAndre Jordan</t>
  </si>
  <si>
    <t>Rudy Gobert</t>
  </si>
  <si>
    <t>Clint Capela</t>
  </si>
  <si>
    <t>Hassan Whiteside</t>
  </si>
  <si>
    <t>Enes Kanter</t>
  </si>
  <si>
    <t>Dwight Howard</t>
  </si>
  <si>
    <t>proj_oreb</t>
  </si>
  <si>
    <t>actual_oreb</t>
  </si>
  <si>
    <t>Karl-Anthony Towns</t>
  </si>
  <si>
    <t>proj_dreb</t>
  </si>
  <si>
    <t>actual_dreb</t>
  </si>
  <si>
    <t>proj_mean</t>
  </si>
  <si>
    <t>proj_variance</t>
  </si>
  <si>
    <t>actual_mean</t>
  </si>
  <si>
    <t>actual_variance</t>
  </si>
  <si>
    <t>proj_sum</t>
  </si>
  <si>
    <t>proj_count</t>
  </si>
  <si>
    <t>actual_sum</t>
  </si>
  <si>
    <t>actual_count</t>
  </si>
  <si>
    <t>TS (tracking signal)</t>
  </si>
  <si>
    <t>Points</t>
  </si>
  <si>
    <t>Assists</t>
  </si>
  <si>
    <t>Oreb</t>
  </si>
  <si>
    <t>Dreb</t>
  </si>
  <si>
    <t>MSE</t>
  </si>
  <si>
    <t>MAD</t>
  </si>
  <si>
    <t>TS</t>
  </si>
  <si>
    <t>diff_mean</t>
  </si>
  <si>
    <t>diff_variance</t>
  </si>
  <si>
    <t>Lou Williams</t>
  </si>
  <si>
    <t>Jonas Valanciunas</t>
  </si>
  <si>
    <t>Nikola Jokic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</si>
</sst>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PTS: 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PTS!$C$1</c:f>
              <c:strCache>
                <c:ptCount val="1"/>
                <c:pt idx="0">
                  <c:v>proj_pts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PTS!$B$2:$B$12</c:f>
              <c:strCache>
                <c:ptCount val="11"/>
                <c:pt idx="0">
                  <c:v>James Harden</c:v>
                </c:pt>
                <c:pt idx="1">
                  <c:v>LeBron James</c:v>
                </c:pt>
                <c:pt idx="2">
                  <c:v>Stephen Curry</c:v>
                </c:pt>
                <c:pt idx="3">
                  <c:v>Kevin Durant</c:v>
                </c:pt>
                <c:pt idx="4">
                  <c:v>Giannis Antetokounmpo</c:v>
                </c:pt>
                <c:pt idx="5">
                  <c:v>Russell Westbrook</c:v>
                </c:pt>
                <c:pt idx="6">
                  <c:v>Anthony Davis</c:v>
                </c:pt>
                <c:pt idx="7">
                  <c:v>Damian Lillard</c:v>
                </c:pt>
                <c:pt idx="8">
                  <c:v>Lou Williams</c:v>
                </c:pt>
                <c:pt idx="9">
                  <c:v>DeMarcus Cousins</c:v>
                </c:pt>
                <c:pt idx="10">
                  <c:v>Devin Booker</c:v>
                </c:pt>
              </c:strCache>
            </c:strRef>
          </c:cat>
          <c:val>
            <c:numRef>
              <c:f>PTS!$C$2:$C$12</c:f>
              <c:numCache>
                <c:formatCode>General</c:formatCode>
                <c:ptCount val="11"/>
                <c:pt idx="0">
                  <c:v>27.67306374</c:v>
                </c:pt>
                <c:pt idx="1">
                  <c:v>27.624985209999998</c:v>
                </c:pt>
                <c:pt idx="2">
                  <c:v>25.455082099999998</c:v>
                </c:pt>
                <c:pt idx="3">
                  <c:v>25.116873819999999</c:v>
                </c:pt>
                <c:pt idx="4">
                  <c:v>25.032309000000001</c:v>
                </c:pt>
                <c:pt idx="5">
                  <c:v>24.5204342</c:v>
                </c:pt>
                <c:pt idx="6">
                  <c:v>24.102803179999999</c:v>
                </c:pt>
                <c:pt idx="7">
                  <c:v>24.09024015</c:v>
                </c:pt>
                <c:pt idx="8">
                  <c:v>22.649442929999999</c:v>
                </c:pt>
                <c:pt idx="9">
                  <c:v>22.619844059999998</c:v>
                </c:pt>
                <c:pt idx="10">
                  <c:v>22.423782509999999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C-4118-9705-135F06FC025D}"/>
            </c:ext>
          </c:extLst>
        </c:ser>
        <c:ser>
          <c:idx val="1"/>
          <c:order val="1"/>
          <c:tx>
            <c:strRef>
              <c:f>PTS!$D$1</c:f>
              <c:strCache>
                <c:ptCount val="1"/>
                <c:pt idx="0">
                  <c:v>actual_pts</c:v>
                </c:pt>
              </c:strCache>
            </c:strRef>
          </c:tx>
          <c:spPr>
            <a:noFill/>
            <a:ln w="1905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PTS!$B$2:$B$12</c:f>
              <c:strCache>
                <c:ptCount val="11"/>
                <c:pt idx="0">
                  <c:v>James Harden</c:v>
                </c:pt>
                <c:pt idx="1">
                  <c:v>LeBron James</c:v>
                </c:pt>
                <c:pt idx="2">
                  <c:v>Stephen Curry</c:v>
                </c:pt>
                <c:pt idx="3">
                  <c:v>Kevin Durant</c:v>
                </c:pt>
                <c:pt idx="4">
                  <c:v>Giannis Antetokounmpo</c:v>
                </c:pt>
                <c:pt idx="5">
                  <c:v>Russell Westbrook</c:v>
                </c:pt>
                <c:pt idx="6">
                  <c:v>Anthony Davis</c:v>
                </c:pt>
                <c:pt idx="7">
                  <c:v>Damian Lillard</c:v>
                </c:pt>
                <c:pt idx="8">
                  <c:v>Lou Williams</c:v>
                </c:pt>
                <c:pt idx="9">
                  <c:v>DeMarcus Cousins</c:v>
                </c:pt>
                <c:pt idx="10">
                  <c:v>Devin Booker</c:v>
                </c:pt>
              </c:strCache>
            </c:strRef>
          </c:cat>
          <c:val>
            <c:numRef>
              <c:f>PTS!$D$2:$D$12</c:f>
              <c:numCache>
                <c:formatCode>General</c:formatCode>
                <c:ptCount val="11"/>
                <c:pt idx="0">
                  <c:v>36.1</c:v>
                </c:pt>
                <c:pt idx="1">
                  <c:v>27.4</c:v>
                </c:pt>
                <c:pt idx="2">
                  <c:v>27.3</c:v>
                </c:pt>
                <c:pt idx="3">
                  <c:v>26.4</c:v>
                </c:pt>
                <c:pt idx="4">
                  <c:v>27.7</c:v>
                </c:pt>
                <c:pt idx="5">
                  <c:v>22.9</c:v>
                </c:pt>
                <c:pt idx="6">
                  <c:v>25.9</c:v>
                </c:pt>
                <c:pt idx="7">
                  <c:v>25.8</c:v>
                </c:pt>
                <c:pt idx="8">
                  <c:v>20</c:v>
                </c:pt>
                <c:pt idx="9">
                  <c:v>25.2</c:v>
                </c:pt>
                <c:pt idx="1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C-4118-9705-135F06FC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4096415"/>
        <c:axId val="1504069119"/>
      </c:barChart>
      <c:catAx>
        <c:axId val="15040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69119"/>
        <c:crosses val="autoZero"/>
        <c:auto val="1"/>
        <c:lblAlgn val="ctr"/>
        <c:lblOffset val="100"/>
        <c:noMultiLvlLbl val="0"/>
      </c:catAx>
      <c:valAx>
        <c:axId val="1504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AST: 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Assists!$C$23</c:f>
              <c:strCache>
                <c:ptCount val="1"/>
                <c:pt idx="0">
                  <c:v>proj_ast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Assists!$B$24:$B$34</c:f>
              <c:strCache>
                <c:ptCount val="11"/>
                <c:pt idx="0">
                  <c:v>Russell Westbrook</c:v>
                </c:pt>
                <c:pt idx="1">
                  <c:v>John Wall</c:v>
                </c:pt>
                <c:pt idx="2">
                  <c:v>Draymond Green</c:v>
                </c:pt>
                <c:pt idx="3">
                  <c:v>LeBron James</c:v>
                </c:pt>
                <c:pt idx="4">
                  <c:v>Chris Paul</c:v>
                </c:pt>
                <c:pt idx="5">
                  <c:v>James Harden</c:v>
                </c:pt>
                <c:pt idx="6">
                  <c:v>Rajon Rondo</c:v>
                </c:pt>
                <c:pt idx="7">
                  <c:v>Damian Lillard</c:v>
                </c:pt>
                <c:pt idx="8">
                  <c:v>Stephen Curry</c:v>
                </c:pt>
                <c:pt idx="9">
                  <c:v>Dennis Schroder</c:v>
                </c:pt>
                <c:pt idx="10">
                  <c:v>Kris Dunn</c:v>
                </c:pt>
              </c:strCache>
            </c:strRef>
          </c:cat>
          <c:val>
            <c:numRef>
              <c:f>Assists!$C$24:$C$34</c:f>
              <c:numCache>
                <c:formatCode>General</c:formatCode>
                <c:ptCount val="11"/>
                <c:pt idx="0">
                  <c:v>9.6688508659999997</c:v>
                </c:pt>
                <c:pt idx="1">
                  <c:v>9.203477693</c:v>
                </c:pt>
                <c:pt idx="2">
                  <c:v>8.4046610430000008</c:v>
                </c:pt>
                <c:pt idx="3">
                  <c:v>8.2131883660000007</c:v>
                </c:pt>
                <c:pt idx="4">
                  <c:v>8.1214176790000003</c:v>
                </c:pt>
                <c:pt idx="5">
                  <c:v>7.8448236539999998</c:v>
                </c:pt>
                <c:pt idx="6">
                  <c:v>7.1260742559999999</c:v>
                </c:pt>
                <c:pt idx="7">
                  <c:v>6.6662986609999999</c:v>
                </c:pt>
                <c:pt idx="8">
                  <c:v>6.2539350650000003</c:v>
                </c:pt>
                <c:pt idx="9">
                  <c:v>6.1913803139999999</c:v>
                </c:pt>
                <c:pt idx="10">
                  <c:v>6.1592998740000002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F-4379-94E5-DF03B0AF681C}"/>
            </c:ext>
          </c:extLst>
        </c:ser>
        <c:ser>
          <c:idx val="1"/>
          <c:order val="1"/>
          <c:tx>
            <c:strRef>
              <c:f>Assists!$D$23</c:f>
              <c:strCache>
                <c:ptCount val="1"/>
                <c:pt idx="0">
                  <c:v>actual_ast</c:v>
                </c:pt>
              </c:strCache>
            </c:strRef>
          </c:tx>
          <c:spPr>
            <a:noFill/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Assists!$B$24:$B$34</c:f>
              <c:strCache>
                <c:ptCount val="11"/>
                <c:pt idx="0">
                  <c:v>Russell Westbrook</c:v>
                </c:pt>
                <c:pt idx="1">
                  <c:v>John Wall</c:v>
                </c:pt>
                <c:pt idx="2">
                  <c:v>Draymond Green</c:v>
                </c:pt>
                <c:pt idx="3">
                  <c:v>LeBron James</c:v>
                </c:pt>
                <c:pt idx="4">
                  <c:v>Chris Paul</c:v>
                </c:pt>
                <c:pt idx="5">
                  <c:v>James Harden</c:v>
                </c:pt>
                <c:pt idx="6">
                  <c:v>Rajon Rondo</c:v>
                </c:pt>
                <c:pt idx="7">
                  <c:v>Damian Lillard</c:v>
                </c:pt>
                <c:pt idx="8">
                  <c:v>Stephen Curry</c:v>
                </c:pt>
                <c:pt idx="9">
                  <c:v>Dennis Schroder</c:v>
                </c:pt>
                <c:pt idx="10">
                  <c:v>Kris Dunn</c:v>
                </c:pt>
              </c:strCache>
            </c:strRef>
          </c:cat>
          <c:val>
            <c:numRef>
              <c:f>Assists!$D$24:$D$34</c:f>
              <c:numCache>
                <c:formatCode>General</c:formatCode>
                <c:ptCount val="11"/>
                <c:pt idx="0">
                  <c:v>10.7</c:v>
                </c:pt>
                <c:pt idx="1">
                  <c:v>8.6999999999999993</c:v>
                </c:pt>
                <c:pt idx="2">
                  <c:v>6.9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7.5</c:v>
                </c:pt>
                <c:pt idx="6">
                  <c:v>8</c:v>
                </c:pt>
                <c:pt idx="7">
                  <c:v>8.1999999999999993</c:v>
                </c:pt>
                <c:pt idx="8">
                  <c:v>5.2</c:v>
                </c:pt>
                <c:pt idx="9">
                  <c:v>4.0999999999999996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F-4379-94E5-DF03B0AF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4977487"/>
        <c:axId val="1507675887"/>
      </c:barChart>
      <c:catAx>
        <c:axId val="15749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5887"/>
        <c:crosses val="autoZero"/>
        <c:auto val="1"/>
        <c:lblAlgn val="ctr"/>
        <c:lblOffset val="100"/>
        <c:noMultiLvlLbl val="0"/>
      </c:catAx>
      <c:valAx>
        <c:axId val="15076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OREB: 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Oreb!$C$23</c:f>
              <c:strCache>
                <c:ptCount val="1"/>
                <c:pt idx="0">
                  <c:v>proj_oreb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Oreb!$B$24:$B$34</c:f>
              <c:strCache>
                <c:ptCount val="11"/>
                <c:pt idx="0">
                  <c:v>DeAndre Jordan</c:v>
                </c:pt>
                <c:pt idx="1">
                  <c:v>Andre Drummond</c:v>
                </c:pt>
                <c:pt idx="2">
                  <c:v>Dwight Howard</c:v>
                </c:pt>
                <c:pt idx="3">
                  <c:v>Hassan Whiteside</c:v>
                </c:pt>
                <c:pt idx="4">
                  <c:v>Clint Capela</c:v>
                </c:pt>
                <c:pt idx="5">
                  <c:v>Karl-Anthony Towns</c:v>
                </c:pt>
                <c:pt idx="6">
                  <c:v>Steven Adams</c:v>
                </c:pt>
                <c:pt idx="7">
                  <c:v>Enes Kanter</c:v>
                </c:pt>
                <c:pt idx="8">
                  <c:v>Rudy Gobert</c:v>
                </c:pt>
                <c:pt idx="9">
                  <c:v>Anthony Davis</c:v>
                </c:pt>
                <c:pt idx="10">
                  <c:v>Jonas Valanciunas</c:v>
                </c:pt>
              </c:strCache>
            </c:strRef>
          </c:cat>
          <c:val>
            <c:numRef>
              <c:f>Oreb!$C$24:$C$34</c:f>
              <c:numCache>
                <c:formatCode>General</c:formatCode>
                <c:ptCount val="11"/>
                <c:pt idx="0">
                  <c:v>4.0174922930000001</c:v>
                </c:pt>
                <c:pt idx="1">
                  <c:v>3.8317669990000001</c:v>
                </c:pt>
                <c:pt idx="2">
                  <c:v>2.8870187820000002</c:v>
                </c:pt>
                <c:pt idx="3">
                  <c:v>2.8781348389999999</c:v>
                </c:pt>
                <c:pt idx="4">
                  <c:v>2.8638240100000001</c:v>
                </c:pt>
                <c:pt idx="5">
                  <c:v>2.8484240430000001</c:v>
                </c:pt>
                <c:pt idx="6">
                  <c:v>2.8462388120000002</c:v>
                </c:pt>
                <c:pt idx="7">
                  <c:v>2.658595252</c:v>
                </c:pt>
                <c:pt idx="8">
                  <c:v>2.608924493</c:v>
                </c:pt>
                <c:pt idx="9">
                  <c:v>2.5688841290000002</c:v>
                </c:pt>
                <c:pt idx="10">
                  <c:v>2.4717830159999998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527-ACE6-5C1788C4A486}"/>
            </c:ext>
          </c:extLst>
        </c:ser>
        <c:ser>
          <c:idx val="1"/>
          <c:order val="1"/>
          <c:tx>
            <c:strRef>
              <c:f>Oreb!$D$23</c:f>
              <c:strCache>
                <c:ptCount val="1"/>
                <c:pt idx="0">
                  <c:v>actual_oreb</c:v>
                </c:pt>
              </c:strCache>
            </c:strRef>
          </c:tx>
          <c:spPr>
            <a:noFill/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Oreb!$B$24:$B$34</c:f>
              <c:strCache>
                <c:ptCount val="11"/>
                <c:pt idx="0">
                  <c:v>DeAndre Jordan</c:v>
                </c:pt>
                <c:pt idx="1">
                  <c:v>Andre Drummond</c:v>
                </c:pt>
                <c:pt idx="2">
                  <c:v>Dwight Howard</c:v>
                </c:pt>
                <c:pt idx="3">
                  <c:v>Hassan Whiteside</c:v>
                </c:pt>
                <c:pt idx="4">
                  <c:v>Clint Capela</c:v>
                </c:pt>
                <c:pt idx="5">
                  <c:v>Karl-Anthony Towns</c:v>
                </c:pt>
                <c:pt idx="6">
                  <c:v>Steven Adams</c:v>
                </c:pt>
                <c:pt idx="7">
                  <c:v>Enes Kanter</c:v>
                </c:pt>
                <c:pt idx="8">
                  <c:v>Rudy Gobert</c:v>
                </c:pt>
                <c:pt idx="9">
                  <c:v>Anthony Davis</c:v>
                </c:pt>
                <c:pt idx="10">
                  <c:v>Jonas Valanciunas</c:v>
                </c:pt>
              </c:strCache>
            </c:strRef>
          </c:cat>
          <c:val>
            <c:numRef>
              <c:f>Oreb!$D$24:$D$34</c:f>
              <c:numCache>
                <c:formatCode>General</c:formatCode>
                <c:ptCount val="11"/>
                <c:pt idx="0">
                  <c:v>3.3</c:v>
                </c:pt>
                <c:pt idx="1">
                  <c:v>5.4</c:v>
                </c:pt>
                <c:pt idx="2">
                  <c:v>2.7</c:v>
                </c:pt>
                <c:pt idx="3">
                  <c:v>3.6</c:v>
                </c:pt>
                <c:pt idx="4">
                  <c:v>4.4000000000000004</c:v>
                </c:pt>
                <c:pt idx="5">
                  <c:v>3.4</c:v>
                </c:pt>
                <c:pt idx="6">
                  <c:v>4.9000000000000004</c:v>
                </c:pt>
                <c:pt idx="7">
                  <c:v>3.9</c:v>
                </c:pt>
                <c:pt idx="8">
                  <c:v>3.8</c:v>
                </c:pt>
                <c:pt idx="9">
                  <c:v>3.1</c:v>
                </c:pt>
                <c:pt idx="1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A-4527-ACE6-5C1788C4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15191423"/>
        <c:axId val="1511474511"/>
      </c:barChart>
      <c:catAx>
        <c:axId val="15151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74511"/>
        <c:crosses val="autoZero"/>
        <c:auto val="1"/>
        <c:lblAlgn val="ctr"/>
        <c:lblOffset val="100"/>
        <c:noMultiLvlLbl val="0"/>
      </c:catAx>
      <c:valAx>
        <c:axId val="15114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DREB: 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Dreb!$C$23</c:f>
              <c:strCache>
                <c:ptCount val="1"/>
                <c:pt idx="0">
                  <c:v>proj_dreb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Dreb!$B$24:$B$34</c:f>
              <c:strCache>
                <c:ptCount val="11"/>
                <c:pt idx="0">
                  <c:v>DeAndre Jordan</c:v>
                </c:pt>
                <c:pt idx="1">
                  <c:v>DeMarcus Cousins</c:v>
                </c:pt>
                <c:pt idx="2">
                  <c:v>Andre Drummond</c:v>
                </c:pt>
                <c:pt idx="3">
                  <c:v>Dwight Howard</c:v>
                </c:pt>
                <c:pt idx="4">
                  <c:v>Karl-Anthony Towns</c:v>
                </c:pt>
                <c:pt idx="5">
                  <c:v>Anthony Davis</c:v>
                </c:pt>
                <c:pt idx="6">
                  <c:v>Joel Embiid</c:v>
                </c:pt>
                <c:pt idx="7">
                  <c:v>Giannis Antetokounmpo</c:v>
                </c:pt>
                <c:pt idx="8">
                  <c:v>Nikola Jokic</c:v>
                </c:pt>
                <c:pt idx="9">
                  <c:v>Hassan Whiteside</c:v>
                </c:pt>
                <c:pt idx="10">
                  <c:v>Rudy Gobert</c:v>
                </c:pt>
              </c:strCache>
            </c:strRef>
          </c:cat>
          <c:val>
            <c:numRef>
              <c:f>Dreb!$C$24:$C$34</c:f>
              <c:numCache>
                <c:formatCode>General</c:formatCode>
                <c:ptCount val="11"/>
                <c:pt idx="0">
                  <c:v>9.9327562290000007</c:v>
                </c:pt>
                <c:pt idx="1">
                  <c:v>8.8946104340000005</c:v>
                </c:pt>
                <c:pt idx="2">
                  <c:v>8.843134096</c:v>
                </c:pt>
                <c:pt idx="3">
                  <c:v>7.8959145739999999</c:v>
                </c:pt>
                <c:pt idx="4">
                  <c:v>7.7377172720000003</c:v>
                </c:pt>
                <c:pt idx="5">
                  <c:v>7.6853450590000003</c:v>
                </c:pt>
                <c:pt idx="6">
                  <c:v>7.2765435829999996</c:v>
                </c:pt>
                <c:pt idx="7">
                  <c:v>7.1610498570000001</c:v>
                </c:pt>
                <c:pt idx="8">
                  <c:v>6.8996137749999997</c:v>
                </c:pt>
                <c:pt idx="9">
                  <c:v>6.760517664</c:v>
                </c:pt>
                <c:pt idx="10">
                  <c:v>6.3770122469999997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0-4821-8E80-17263BAF625C}"/>
            </c:ext>
          </c:extLst>
        </c:ser>
        <c:ser>
          <c:idx val="1"/>
          <c:order val="1"/>
          <c:tx>
            <c:strRef>
              <c:f>Dreb!$D$23</c:f>
              <c:strCache>
                <c:ptCount val="1"/>
                <c:pt idx="0">
                  <c:v>actual_dreb</c:v>
                </c:pt>
              </c:strCache>
            </c:strRef>
          </c:tx>
          <c:spPr>
            <a:noFill/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Dreb!$B$24:$B$34</c:f>
              <c:strCache>
                <c:ptCount val="11"/>
                <c:pt idx="0">
                  <c:v>DeAndre Jordan</c:v>
                </c:pt>
                <c:pt idx="1">
                  <c:v>DeMarcus Cousins</c:v>
                </c:pt>
                <c:pt idx="2">
                  <c:v>Andre Drummond</c:v>
                </c:pt>
                <c:pt idx="3">
                  <c:v>Dwight Howard</c:v>
                </c:pt>
                <c:pt idx="4">
                  <c:v>Karl-Anthony Towns</c:v>
                </c:pt>
                <c:pt idx="5">
                  <c:v>Anthony Davis</c:v>
                </c:pt>
                <c:pt idx="6">
                  <c:v>Joel Embiid</c:v>
                </c:pt>
                <c:pt idx="7">
                  <c:v>Giannis Antetokounmpo</c:v>
                </c:pt>
                <c:pt idx="8">
                  <c:v>Nikola Jokic</c:v>
                </c:pt>
                <c:pt idx="9">
                  <c:v>Hassan Whiteside</c:v>
                </c:pt>
                <c:pt idx="10">
                  <c:v>Rudy Gobert</c:v>
                </c:pt>
              </c:strCache>
            </c:strRef>
          </c:cat>
          <c:val>
            <c:numRef>
              <c:f>Dreb!$D$24:$D$34</c:f>
              <c:numCache>
                <c:formatCode>General</c:formatCode>
                <c:ptCount val="11"/>
                <c:pt idx="0">
                  <c:v>9.8000000000000007</c:v>
                </c:pt>
                <c:pt idx="1">
                  <c:v>6.8</c:v>
                </c:pt>
                <c:pt idx="2">
                  <c:v>10.199999999999999</c:v>
                </c:pt>
                <c:pt idx="3">
                  <c:v>6.6</c:v>
                </c:pt>
                <c:pt idx="4">
                  <c:v>9</c:v>
                </c:pt>
                <c:pt idx="5">
                  <c:v>8.9</c:v>
                </c:pt>
                <c:pt idx="6">
                  <c:v>11.1</c:v>
                </c:pt>
                <c:pt idx="7">
                  <c:v>10.3</c:v>
                </c:pt>
                <c:pt idx="8">
                  <c:v>10.8</c:v>
                </c:pt>
                <c:pt idx="9">
                  <c:v>7.8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0-4821-8E80-17263BAF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2460767"/>
        <c:axId val="1577840495"/>
      </c:barChart>
      <c:catAx>
        <c:axId val="1472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40495"/>
        <c:crosses val="autoZero"/>
        <c:auto val="1"/>
        <c:lblAlgn val="ctr"/>
        <c:lblOffset val="100"/>
        <c:noMultiLvlLbl val="0"/>
      </c:catAx>
      <c:valAx>
        <c:axId val="15778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22</xdr:row>
      <xdr:rowOff>4762</xdr:rowOff>
    </xdr:from>
    <xdr:to>
      <xdr:col>10</xdr:col>
      <xdr:colOff>47625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EB54B-27C7-4504-BB71-0C20134B3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22</xdr:row>
      <xdr:rowOff>4762</xdr:rowOff>
    </xdr:from>
    <xdr:to>
      <xdr:col>10</xdr:col>
      <xdr:colOff>66675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BBBED-9F2A-4322-9922-ECF9DF4B6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22</xdr:row>
      <xdr:rowOff>4762</xdr:rowOff>
    </xdr:from>
    <xdr:to>
      <xdr:col>10</xdr:col>
      <xdr:colOff>66675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3EAC5-05AB-494B-B20B-4415CAF8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22</xdr:row>
      <xdr:rowOff>14287</xdr:rowOff>
    </xdr:from>
    <xdr:to>
      <xdr:col>10</xdr:col>
      <xdr:colOff>52387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71F25-2E2A-4DCE-B9D5-C0377E13F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CAB4-072F-4C9E-A83D-4E9FD4B68E96}">
  <dimension ref="A1:H34"/>
  <sheetViews>
    <sheetView tabSelected="1" topLeftCell="B1" workbookViewId="0">
      <selection activeCell="F14" sqref="F14"/>
    </sheetView>
  </sheetViews>
  <sheetFormatPr defaultRowHeight="15" x14ac:dyDescent="0.25"/>
  <cols>
    <col min="1" max="1" width="3" bestFit="1" customWidth="1"/>
    <col min="2" max="2" width="29.85546875" bestFit="1" customWidth="1"/>
    <col min="3" max="5" width="12.7109375" bestFit="1" customWidth="1"/>
    <col min="6" max="6" width="14.7109375" bestFit="1" customWidth="1"/>
    <col min="7" max="7" width="14.7109375" customWidth="1"/>
    <col min="8" max="8" width="14.85546875" bestFit="1" customWidth="1"/>
  </cols>
  <sheetData>
    <row r="1" spans="1:7" x14ac:dyDescent="0.25">
      <c r="A1" s="1"/>
      <c r="B1" s="1"/>
      <c r="C1" s="15" t="s">
        <v>0</v>
      </c>
      <c r="D1" s="6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</v>
      </c>
      <c r="B2" s="16" t="s">
        <v>5</v>
      </c>
      <c r="C2" s="15">
        <v>27.67306374</v>
      </c>
      <c r="D2" s="6">
        <v>36.1</v>
      </c>
      <c r="E2" s="1">
        <f t="shared" ref="E2:E12" si="0">D2-C2</f>
        <v>8.4269362600000015</v>
      </c>
      <c r="F2" s="1">
        <f t="shared" ref="F2:F12" si="1">ABS(E2)</f>
        <v>8.4269362600000015</v>
      </c>
      <c r="G2" s="1">
        <f t="shared" ref="G2:G12" si="2">E2^2</f>
        <v>71.013254730102815</v>
      </c>
    </row>
    <row r="3" spans="1:7" x14ac:dyDescent="0.25">
      <c r="A3" s="1">
        <v>2</v>
      </c>
      <c r="B3" s="1" t="s">
        <v>6</v>
      </c>
      <c r="C3" s="15">
        <v>27.624985209999998</v>
      </c>
      <c r="D3" s="6">
        <v>27.4</v>
      </c>
      <c r="E3" s="1">
        <f t="shared" si="0"/>
        <v>-0.22498520999999982</v>
      </c>
      <c r="F3" s="1">
        <f t="shared" si="1"/>
        <v>0.22498520999999982</v>
      </c>
      <c r="G3" s="1">
        <f t="shared" si="2"/>
        <v>5.0618344718744018E-2</v>
      </c>
    </row>
    <row r="4" spans="1:7" x14ac:dyDescent="0.25">
      <c r="A4" s="1">
        <v>3</v>
      </c>
      <c r="B4" s="16" t="s">
        <v>12</v>
      </c>
      <c r="C4" s="15">
        <v>25.455082099999998</v>
      </c>
      <c r="D4" s="6">
        <v>27.3</v>
      </c>
      <c r="E4" s="1">
        <f t="shared" si="0"/>
        <v>1.8449179000000022</v>
      </c>
      <c r="F4" s="1">
        <f t="shared" si="1"/>
        <v>1.8449179000000022</v>
      </c>
      <c r="G4" s="1">
        <f t="shared" si="2"/>
        <v>3.4037220577404184</v>
      </c>
    </row>
    <row r="5" spans="1:7" x14ac:dyDescent="0.25">
      <c r="A5" s="1">
        <v>4</v>
      </c>
      <c r="B5" s="16" t="s">
        <v>9</v>
      </c>
      <c r="C5" s="15">
        <v>25.116873819999999</v>
      </c>
      <c r="D5" s="6">
        <v>26.4</v>
      </c>
      <c r="E5" s="1">
        <f t="shared" si="0"/>
        <v>1.28312618</v>
      </c>
      <c r="F5" s="1">
        <f t="shared" si="1"/>
        <v>1.28312618</v>
      </c>
      <c r="G5" s="1">
        <f t="shared" si="2"/>
        <v>1.6464127938013924</v>
      </c>
    </row>
    <row r="6" spans="1:7" x14ac:dyDescent="0.25">
      <c r="A6" s="1">
        <v>5</v>
      </c>
      <c r="B6" s="16" t="s">
        <v>10</v>
      </c>
      <c r="C6" s="15">
        <v>25.032309000000001</v>
      </c>
      <c r="D6" s="6">
        <v>27.7</v>
      </c>
      <c r="E6" s="1">
        <f t="shared" si="0"/>
        <v>2.6676909999999978</v>
      </c>
      <c r="F6" s="1">
        <f t="shared" si="1"/>
        <v>2.6676909999999978</v>
      </c>
      <c r="G6" s="1">
        <f t="shared" si="2"/>
        <v>7.116575271480988</v>
      </c>
    </row>
    <row r="7" spans="1:7" x14ac:dyDescent="0.25">
      <c r="A7" s="1">
        <v>6</v>
      </c>
      <c r="B7" s="1" t="s">
        <v>8</v>
      </c>
      <c r="C7" s="15">
        <v>24.5204342</v>
      </c>
      <c r="D7" s="6">
        <v>22.9</v>
      </c>
      <c r="E7" s="1">
        <f t="shared" si="0"/>
        <v>-1.6204342000000018</v>
      </c>
      <c r="F7" s="1">
        <f t="shared" si="1"/>
        <v>1.6204342000000018</v>
      </c>
      <c r="G7" s="1">
        <f t="shared" si="2"/>
        <v>2.6258069965296458</v>
      </c>
    </row>
    <row r="8" spans="1:7" x14ac:dyDescent="0.25">
      <c r="A8" s="1">
        <v>7</v>
      </c>
      <c r="B8" s="1" t="s">
        <v>11</v>
      </c>
      <c r="C8" s="15">
        <v>24.102803179999999</v>
      </c>
      <c r="D8" s="6">
        <v>25.9</v>
      </c>
      <c r="E8" s="1">
        <f t="shared" si="0"/>
        <v>1.7971968199999999</v>
      </c>
      <c r="F8" s="1">
        <f t="shared" si="1"/>
        <v>1.7971968199999999</v>
      </c>
      <c r="G8" s="1">
        <f t="shared" si="2"/>
        <v>3.2299164098181121</v>
      </c>
    </row>
    <row r="9" spans="1:7" x14ac:dyDescent="0.25">
      <c r="A9" s="1">
        <v>8</v>
      </c>
      <c r="B9" s="16" t="s">
        <v>13</v>
      </c>
      <c r="C9" s="15">
        <v>24.09024015</v>
      </c>
      <c r="D9" s="6">
        <v>25.8</v>
      </c>
      <c r="E9" s="1">
        <f t="shared" si="0"/>
        <v>1.7097598500000011</v>
      </c>
      <c r="F9" s="1">
        <f t="shared" si="1"/>
        <v>1.7097598500000011</v>
      </c>
      <c r="G9" s="1">
        <f t="shared" si="2"/>
        <v>2.9232787446720261</v>
      </c>
    </row>
    <row r="10" spans="1:7" x14ac:dyDescent="0.25">
      <c r="A10" s="1">
        <v>9</v>
      </c>
      <c r="B10" s="1" t="s">
        <v>58</v>
      </c>
      <c r="C10" s="15">
        <v>22.649442929999999</v>
      </c>
      <c r="D10" s="6">
        <v>20</v>
      </c>
      <c r="E10" s="1">
        <f t="shared" si="0"/>
        <v>-2.6494429299999993</v>
      </c>
      <c r="F10" s="1">
        <f t="shared" si="1"/>
        <v>2.6494429299999993</v>
      </c>
      <c r="G10" s="1">
        <f t="shared" si="2"/>
        <v>7.0195478393269815</v>
      </c>
    </row>
    <row r="11" spans="1:7" x14ac:dyDescent="0.25">
      <c r="A11" s="1">
        <v>10</v>
      </c>
      <c r="B11" s="1" t="s">
        <v>7</v>
      </c>
      <c r="C11" s="15">
        <v>22.619844059999998</v>
      </c>
      <c r="D11" s="6">
        <v>25.2</v>
      </c>
      <c r="E11" s="1">
        <f t="shared" si="0"/>
        <v>2.5801559400000009</v>
      </c>
      <c r="F11" s="1">
        <f t="shared" si="1"/>
        <v>2.5801559400000009</v>
      </c>
      <c r="G11" s="1">
        <f t="shared" si="2"/>
        <v>6.6572046747172884</v>
      </c>
    </row>
    <row r="12" spans="1:7" x14ac:dyDescent="0.25">
      <c r="A12" s="1">
        <v>11</v>
      </c>
      <c r="B12" s="1" t="s">
        <v>14</v>
      </c>
      <c r="C12" s="15">
        <v>22.423782509999999</v>
      </c>
      <c r="D12" s="6">
        <v>26.6</v>
      </c>
      <c r="E12" s="1">
        <f t="shared" si="0"/>
        <v>4.1762174900000026</v>
      </c>
      <c r="F12" s="1">
        <f t="shared" si="1"/>
        <v>4.1762174900000026</v>
      </c>
      <c r="G12" s="1">
        <f t="shared" si="2"/>
        <v>17.440792523781923</v>
      </c>
    </row>
    <row r="14" spans="1:7" x14ac:dyDescent="0.25">
      <c r="B14" s="2" t="s">
        <v>16</v>
      </c>
      <c r="C14" s="3">
        <f>AVERAGE(G2:G12)</f>
        <v>11.193375489699122</v>
      </c>
    </row>
    <row r="15" spans="1:7" x14ac:dyDescent="0.25">
      <c r="B15" s="2" t="s">
        <v>17</v>
      </c>
      <c r="C15" s="3">
        <f>AVERAGE(F2:F12)</f>
        <v>2.6346239800000006</v>
      </c>
    </row>
    <row r="16" spans="1:7" x14ac:dyDescent="0.25">
      <c r="B16" s="2" t="s">
        <v>48</v>
      </c>
      <c r="C16" s="3">
        <f>SUM(E2:E12)/C15</f>
        <v>7.5878528593670511</v>
      </c>
    </row>
    <row r="17" spans="1:8" x14ac:dyDescent="0.25">
      <c r="E17" s="4" t="s">
        <v>44</v>
      </c>
      <c r="F17" s="4">
        <f>SUM(C2:C12)</f>
        <v>271.30886090000001</v>
      </c>
      <c r="G17" s="5" t="s">
        <v>46</v>
      </c>
      <c r="H17" s="5">
        <f>SUM(D2:D12)</f>
        <v>291.3</v>
      </c>
    </row>
    <row r="18" spans="1:8" x14ac:dyDescent="0.25">
      <c r="E18" s="4" t="s">
        <v>45</v>
      </c>
      <c r="F18" s="4">
        <v>11</v>
      </c>
      <c r="G18" s="5" t="s">
        <v>47</v>
      </c>
      <c r="H18" s="5">
        <v>11</v>
      </c>
    </row>
    <row r="19" spans="1:8" x14ac:dyDescent="0.25">
      <c r="E19" s="4" t="s">
        <v>40</v>
      </c>
      <c r="F19" s="4">
        <f>F17/F18</f>
        <v>24.6644419</v>
      </c>
      <c r="G19" s="5" t="s">
        <v>42</v>
      </c>
      <c r="H19" s="5">
        <f>H17/H18</f>
        <v>26.481818181818184</v>
      </c>
    </row>
    <row r="20" spans="1:8" x14ac:dyDescent="0.25">
      <c r="E20" s="4" t="s">
        <v>41</v>
      </c>
      <c r="F20" s="4">
        <f>VAR(C2:C12)</f>
        <v>3.2708794435458572</v>
      </c>
      <c r="G20" s="5" t="s">
        <v>43</v>
      </c>
      <c r="H20" s="5">
        <f>VAR(D2:D12)</f>
        <v>15.281636363636334</v>
      </c>
    </row>
    <row r="23" spans="1:8" x14ac:dyDescent="0.25">
      <c r="A23" s="1"/>
      <c r="B23" s="1"/>
      <c r="C23" s="1" t="s">
        <v>0</v>
      </c>
      <c r="D23" s="1" t="s">
        <v>1</v>
      </c>
    </row>
    <row r="24" spans="1:8" x14ac:dyDescent="0.25">
      <c r="A24" s="1">
        <v>1</v>
      </c>
      <c r="B24" s="1" t="s">
        <v>5</v>
      </c>
      <c r="C24" s="15">
        <v>27.67306374</v>
      </c>
      <c r="D24" s="6">
        <v>36.1</v>
      </c>
    </row>
    <row r="25" spans="1:8" x14ac:dyDescent="0.25">
      <c r="A25" s="1">
        <v>2</v>
      </c>
      <c r="B25" s="1" t="s">
        <v>6</v>
      </c>
      <c r="C25" s="15">
        <v>27.624985209999998</v>
      </c>
      <c r="D25" s="6">
        <v>27.4</v>
      </c>
    </row>
    <row r="26" spans="1:8" x14ac:dyDescent="0.25">
      <c r="A26" s="1">
        <v>3</v>
      </c>
      <c r="B26" s="1" t="s">
        <v>12</v>
      </c>
      <c r="C26" s="15">
        <v>25.455082099999998</v>
      </c>
      <c r="D26" s="6">
        <v>27.3</v>
      </c>
    </row>
    <row r="27" spans="1:8" x14ac:dyDescent="0.25">
      <c r="A27" s="1">
        <v>4</v>
      </c>
      <c r="B27" s="1" t="s">
        <v>9</v>
      </c>
      <c r="C27" s="15">
        <v>25.116873819999999</v>
      </c>
      <c r="D27" s="6">
        <v>26.4</v>
      </c>
    </row>
    <row r="28" spans="1:8" x14ac:dyDescent="0.25">
      <c r="A28" s="1">
        <v>5</v>
      </c>
      <c r="B28" s="1" t="s">
        <v>10</v>
      </c>
      <c r="C28" s="15">
        <v>25.032309000000001</v>
      </c>
      <c r="D28" s="6">
        <v>27.7</v>
      </c>
    </row>
    <row r="29" spans="1:8" x14ac:dyDescent="0.25">
      <c r="A29" s="1">
        <v>6</v>
      </c>
      <c r="B29" s="1" t="s">
        <v>8</v>
      </c>
      <c r="C29" s="15">
        <v>24.5204342</v>
      </c>
      <c r="D29" s="6">
        <v>22.9</v>
      </c>
    </row>
    <row r="30" spans="1:8" x14ac:dyDescent="0.25">
      <c r="A30" s="1">
        <v>7</v>
      </c>
      <c r="B30" s="1" t="s">
        <v>11</v>
      </c>
      <c r="C30" s="15">
        <v>24.102803179999999</v>
      </c>
      <c r="D30" s="6">
        <v>25.9</v>
      </c>
    </row>
    <row r="31" spans="1:8" x14ac:dyDescent="0.25">
      <c r="A31" s="1">
        <v>8</v>
      </c>
      <c r="B31" s="1" t="s">
        <v>13</v>
      </c>
      <c r="C31" s="15">
        <v>24.09024015</v>
      </c>
      <c r="D31" s="6">
        <v>25.8</v>
      </c>
    </row>
    <row r="32" spans="1:8" x14ac:dyDescent="0.25">
      <c r="A32" s="1">
        <v>9</v>
      </c>
      <c r="B32" s="1" t="s">
        <v>58</v>
      </c>
      <c r="C32" s="15">
        <v>22.649442929999999</v>
      </c>
      <c r="D32" s="6">
        <v>20</v>
      </c>
    </row>
    <row r="33" spans="1:4" x14ac:dyDescent="0.25">
      <c r="A33" s="1">
        <v>10</v>
      </c>
      <c r="B33" s="1" t="s">
        <v>7</v>
      </c>
      <c r="C33" s="15">
        <v>22.619844059999998</v>
      </c>
      <c r="D33" s="6">
        <v>25.2</v>
      </c>
    </row>
    <row r="34" spans="1:4" x14ac:dyDescent="0.25">
      <c r="A34" s="1">
        <v>11</v>
      </c>
      <c r="B34" s="1" t="s">
        <v>14</v>
      </c>
      <c r="C34" s="15">
        <v>22.423782509999999</v>
      </c>
      <c r="D34" s="6">
        <v>26.6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96A8-7740-48FA-A1C5-54A06FB5ADA0}">
  <dimension ref="A1:H34"/>
  <sheetViews>
    <sheetView workbookViewId="0">
      <selection activeCell="D14" sqref="D14"/>
    </sheetView>
  </sheetViews>
  <sheetFormatPr defaultRowHeight="15" x14ac:dyDescent="0.25"/>
  <cols>
    <col min="1" max="1" width="3" bestFit="1" customWidth="1"/>
    <col min="2" max="2" width="29.85546875" bestFit="1" customWidth="1"/>
    <col min="3" max="3" width="12" bestFit="1" customWidth="1"/>
    <col min="4" max="4" width="9.85546875" bestFit="1" customWidth="1"/>
    <col min="5" max="5" width="12.7109375" bestFit="1" customWidth="1"/>
    <col min="6" max="6" width="14.7109375" bestFit="1" customWidth="1"/>
    <col min="7" max="7" width="13.140625" bestFit="1" customWidth="1"/>
  </cols>
  <sheetData>
    <row r="1" spans="1:7" x14ac:dyDescent="0.25">
      <c r="A1" s="1"/>
      <c r="B1" s="1"/>
      <c r="C1" s="7" t="s">
        <v>25</v>
      </c>
      <c r="D1" s="6" t="s">
        <v>26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</v>
      </c>
      <c r="B2" s="1" t="s">
        <v>8</v>
      </c>
      <c r="C2" s="15">
        <v>9.6688508659999997</v>
      </c>
      <c r="D2" s="6">
        <v>10.7</v>
      </c>
      <c r="E2" s="1">
        <f>D2-C2</f>
        <v>1.0311491339999996</v>
      </c>
      <c r="F2" s="1">
        <f>ABS(E2)</f>
        <v>1.0311491339999996</v>
      </c>
      <c r="G2" s="1">
        <f>E2^2</f>
        <v>1.0632685365489492</v>
      </c>
    </row>
    <row r="3" spans="1:7" x14ac:dyDescent="0.25">
      <c r="A3" s="1">
        <v>2</v>
      </c>
      <c r="B3" s="1" t="s">
        <v>19</v>
      </c>
      <c r="C3" s="15">
        <v>9.203477693</v>
      </c>
      <c r="D3" s="6">
        <v>8.6999999999999993</v>
      </c>
      <c r="E3" s="1">
        <f t="shared" ref="E3:E12" si="0">D3-C3</f>
        <v>-0.50347769300000067</v>
      </c>
      <c r="F3" s="1">
        <f t="shared" ref="F3:F12" si="1">ABS(E3)</f>
        <v>0.50347769300000067</v>
      </c>
      <c r="G3" s="1">
        <f t="shared" ref="G3:G12" si="2">E3^2</f>
        <v>0.25348978734860295</v>
      </c>
    </row>
    <row r="4" spans="1:7" x14ac:dyDescent="0.25">
      <c r="A4" s="1">
        <v>3</v>
      </c>
      <c r="B4" s="1" t="s">
        <v>22</v>
      </c>
      <c r="C4" s="15">
        <v>8.4046610430000008</v>
      </c>
      <c r="D4" s="6">
        <v>6.9</v>
      </c>
      <c r="E4" s="1">
        <f t="shared" si="0"/>
        <v>-1.5046610430000005</v>
      </c>
      <c r="F4" s="1">
        <f t="shared" si="1"/>
        <v>1.5046610430000005</v>
      </c>
      <c r="G4" s="1">
        <f t="shared" si="2"/>
        <v>2.2640048543218492</v>
      </c>
    </row>
    <row r="5" spans="1:7" x14ac:dyDescent="0.25">
      <c r="A5" s="1">
        <v>4</v>
      </c>
      <c r="B5" s="1" t="s">
        <v>6</v>
      </c>
      <c r="C5" s="15">
        <v>8.2131883660000007</v>
      </c>
      <c r="D5" s="6">
        <v>8.3000000000000007</v>
      </c>
      <c r="E5" s="1">
        <f t="shared" si="0"/>
        <v>8.6811634000000026E-2</v>
      </c>
      <c r="F5" s="1">
        <f t="shared" si="1"/>
        <v>8.6811634000000026E-2</v>
      </c>
      <c r="G5" s="1">
        <f t="shared" si="2"/>
        <v>7.5362597977499607E-3</v>
      </c>
    </row>
    <row r="6" spans="1:7" x14ac:dyDescent="0.25">
      <c r="A6" s="1">
        <v>5</v>
      </c>
      <c r="B6" s="1" t="s">
        <v>21</v>
      </c>
      <c r="C6" s="15">
        <v>8.1214176790000003</v>
      </c>
      <c r="D6" s="6">
        <v>8.1999999999999993</v>
      </c>
      <c r="E6" s="1">
        <f t="shared" si="0"/>
        <v>7.8582320999998956E-2</v>
      </c>
      <c r="F6" s="1">
        <f t="shared" si="1"/>
        <v>7.8582320999998956E-2</v>
      </c>
      <c r="G6" s="1">
        <f t="shared" si="2"/>
        <v>6.1751811737468772E-3</v>
      </c>
    </row>
    <row r="7" spans="1:7" x14ac:dyDescent="0.25">
      <c r="A7" s="1">
        <v>6</v>
      </c>
      <c r="B7" s="1" t="s">
        <v>5</v>
      </c>
      <c r="C7" s="15">
        <v>7.8448236539999998</v>
      </c>
      <c r="D7" s="6">
        <v>7.5</v>
      </c>
      <c r="E7" s="1">
        <f t="shared" si="0"/>
        <v>-0.34482365399999981</v>
      </c>
      <c r="F7" s="1">
        <f t="shared" si="1"/>
        <v>0.34482365399999981</v>
      </c>
      <c r="G7" s="1">
        <f t="shared" si="2"/>
        <v>0.11890335235791159</v>
      </c>
    </row>
    <row r="8" spans="1:7" x14ac:dyDescent="0.25">
      <c r="A8" s="1">
        <v>7</v>
      </c>
      <c r="B8" s="1" t="s">
        <v>20</v>
      </c>
      <c r="C8" s="15">
        <v>7.1260742559999999</v>
      </c>
      <c r="D8" s="6">
        <v>8</v>
      </c>
      <c r="E8" s="1">
        <f t="shared" si="0"/>
        <v>0.87392574400000012</v>
      </c>
      <c r="F8" s="1">
        <f t="shared" si="1"/>
        <v>0.87392574400000012</v>
      </c>
      <c r="G8" s="1">
        <f t="shared" si="2"/>
        <v>0.76374620602595378</v>
      </c>
    </row>
    <row r="9" spans="1:7" x14ac:dyDescent="0.25">
      <c r="A9" s="1">
        <v>8</v>
      </c>
      <c r="B9" s="1" t="s">
        <v>13</v>
      </c>
      <c r="C9" s="15">
        <v>6.6662986609999999</v>
      </c>
      <c r="D9" s="6">
        <v>8.1999999999999993</v>
      </c>
      <c r="E9" s="1">
        <f t="shared" si="0"/>
        <v>1.5337013389999994</v>
      </c>
      <c r="F9" s="1">
        <f t="shared" si="1"/>
        <v>1.5337013389999994</v>
      </c>
      <c r="G9" s="1">
        <f t="shared" si="2"/>
        <v>2.352239797250391</v>
      </c>
    </row>
    <row r="10" spans="1:7" x14ac:dyDescent="0.25">
      <c r="A10" s="1">
        <v>9</v>
      </c>
      <c r="B10" s="1" t="s">
        <v>12</v>
      </c>
      <c r="C10" s="15">
        <v>6.2539350650000003</v>
      </c>
      <c r="D10" s="6">
        <v>5.2</v>
      </c>
      <c r="E10" s="1">
        <f t="shared" si="0"/>
        <v>-1.0539350650000001</v>
      </c>
      <c r="F10" s="1">
        <f t="shared" si="1"/>
        <v>1.0539350650000001</v>
      </c>
      <c r="G10" s="1">
        <f t="shared" si="2"/>
        <v>1.1107791212365545</v>
      </c>
    </row>
    <row r="11" spans="1:7" x14ac:dyDescent="0.25">
      <c r="A11" s="1">
        <v>10</v>
      </c>
      <c r="B11" s="1" t="s">
        <v>24</v>
      </c>
      <c r="C11" s="15">
        <v>6.1913803139999999</v>
      </c>
      <c r="D11" s="6">
        <v>4.0999999999999996</v>
      </c>
      <c r="E11" s="1">
        <f t="shared" si="0"/>
        <v>-2.0913803140000002</v>
      </c>
      <c r="F11" s="1">
        <f t="shared" si="1"/>
        <v>2.0913803140000002</v>
      </c>
      <c r="G11" s="1">
        <f t="shared" si="2"/>
        <v>4.3738716177867394</v>
      </c>
    </row>
    <row r="12" spans="1:7" x14ac:dyDescent="0.25">
      <c r="A12" s="1">
        <v>11</v>
      </c>
      <c r="B12" s="1" t="s">
        <v>23</v>
      </c>
      <c r="C12" s="15">
        <v>6.1592998740000002</v>
      </c>
      <c r="D12" s="6">
        <v>6</v>
      </c>
      <c r="E12" s="1">
        <f t="shared" si="0"/>
        <v>-0.15929987400000023</v>
      </c>
      <c r="F12" s="1">
        <f t="shared" si="1"/>
        <v>0.15929987400000023</v>
      </c>
      <c r="G12" s="1">
        <f t="shared" si="2"/>
        <v>2.5376449856415951E-2</v>
      </c>
    </row>
    <row r="14" spans="1:7" x14ac:dyDescent="0.25">
      <c r="B14" s="2" t="s">
        <v>16</v>
      </c>
      <c r="C14" s="3">
        <f>AVERAGE(G2:G12)</f>
        <v>1.1217628330640785</v>
      </c>
    </row>
    <row r="15" spans="1:7" x14ac:dyDescent="0.25">
      <c r="B15" s="2" t="s">
        <v>17</v>
      </c>
      <c r="C15" s="3">
        <f>AVERAGE(F2:F12)</f>
        <v>0.84197707409090905</v>
      </c>
    </row>
    <row r="16" spans="1:7" x14ac:dyDescent="0.25">
      <c r="B16" s="2" t="s">
        <v>48</v>
      </c>
      <c r="C16" s="3">
        <f>SUM(E2:E12)/C15</f>
        <v>-2.4387926158406246</v>
      </c>
    </row>
    <row r="17" spans="1:8" x14ac:dyDescent="0.25">
      <c r="E17" s="4" t="s">
        <v>44</v>
      </c>
      <c r="F17" s="4">
        <f>SUM(C2:C12)</f>
        <v>83.853407471000011</v>
      </c>
      <c r="G17" s="5" t="s">
        <v>46</v>
      </c>
      <c r="H17" s="5">
        <f>SUM(D2:D12)</f>
        <v>81.8</v>
      </c>
    </row>
    <row r="18" spans="1:8" x14ac:dyDescent="0.25">
      <c r="E18" s="4" t="s">
        <v>45</v>
      </c>
      <c r="F18" s="4">
        <v>11</v>
      </c>
      <c r="G18" s="5" t="s">
        <v>47</v>
      </c>
      <c r="H18" s="5">
        <v>11</v>
      </c>
    </row>
    <row r="19" spans="1:8" x14ac:dyDescent="0.25">
      <c r="E19" s="4" t="s">
        <v>40</v>
      </c>
      <c r="F19" s="4">
        <f>F17/F18</f>
        <v>7.6230370428181828</v>
      </c>
      <c r="G19" s="5" t="s">
        <v>42</v>
      </c>
      <c r="H19" s="5">
        <f>H17/H18</f>
        <v>7.4363636363636365</v>
      </c>
    </row>
    <row r="20" spans="1:8" x14ac:dyDescent="0.25">
      <c r="E20" s="4" t="s">
        <v>41</v>
      </c>
      <c r="F20" s="4">
        <f>VAR(C2:C12)</f>
        <v>1.5168862126144973</v>
      </c>
      <c r="G20" s="5" t="s">
        <v>43</v>
      </c>
      <c r="H20" s="5">
        <f>VAR(D2:D12)</f>
        <v>3.2965454545454462</v>
      </c>
    </row>
    <row r="23" spans="1:8" x14ac:dyDescent="0.25">
      <c r="A23" s="1"/>
      <c r="B23" s="1"/>
      <c r="C23" s="1" t="s">
        <v>25</v>
      </c>
      <c r="D23" s="1" t="s">
        <v>26</v>
      </c>
    </row>
    <row r="24" spans="1:8" x14ac:dyDescent="0.25">
      <c r="A24" s="1">
        <v>1</v>
      </c>
      <c r="B24" s="1" t="s">
        <v>8</v>
      </c>
      <c r="C24" s="15">
        <v>9.6688508659999997</v>
      </c>
      <c r="D24" s="6">
        <v>10.7</v>
      </c>
    </row>
    <row r="25" spans="1:8" x14ac:dyDescent="0.25">
      <c r="A25" s="1">
        <v>2</v>
      </c>
      <c r="B25" s="1" t="s">
        <v>19</v>
      </c>
      <c r="C25" s="15">
        <v>9.203477693</v>
      </c>
      <c r="D25" s="6">
        <v>8.6999999999999993</v>
      </c>
    </row>
    <row r="26" spans="1:8" x14ac:dyDescent="0.25">
      <c r="A26" s="1">
        <v>3</v>
      </c>
      <c r="B26" s="1" t="s">
        <v>22</v>
      </c>
      <c r="C26" s="15">
        <v>8.4046610430000008</v>
      </c>
      <c r="D26" s="6">
        <v>6.9</v>
      </c>
    </row>
    <row r="27" spans="1:8" x14ac:dyDescent="0.25">
      <c r="A27" s="1">
        <v>4</v>
      </c>
      <c r="B27" s="1" t="s">
        <v>6</v>
      </c>
      <c r="C27" s="15">
        <v>8.2131883660000007</v>
      </c>
      <c r="D27" s="6">
        <v>8.3000000000000007</v>
      </c>
    </row>
    <row r="28" spans="1:8" x14ac:dyDescent="0.25">
      <c r="A28" s="1">
        <v>5</v>
      </c>
      <c r="B28" s="1" t="s">
        <v>21</v>
      </c>
      <c r="C28" s="15">
        <v>8.1214176790000003</v>
      </c>
      <c r="D28" s="6">
        <v>8.1999999999999993</v>
      </c>
    </row>
    <row r="29" spans="1:8" x14ac:dyDescent="0.25">
      <c r="A29" s="1">
        <v>6</v>
      </c>
      <c r="B29" s="1" t="s">
        <v>5</v>
      </c>
      <c r="C29" s="15">
        <v>7.8448236539999998</v>
      </c>
      <c r="D29" s="6">
        <v>7.5</v>
      </c>
    </row>
    <row r="30" spans="1:8" x14ac:dyDescent="0.25">
      <c r="A30" s="1">
        <v>7</v>
      </c>
      <c r="B30" s="1" t="s">
        <v>20</v>
      </c>
      <c r="C30" s="15">
        <v>7.1260742559999999</v>
      </c>
      <c r="D30" s="6">
        <v>8</v>
      </c>
    </row>
    <row r="31" spans="1:8" x14ac:dyDescent="0.25">
      <c r="A31" s="1">
        <v>8</v>
      </c>
      <c r="B31" s="1" t="s">
        <v>13</v>
      </c>
      <c r="C31" s="15">
        <v>6.6662986609999999</v>
      </c>
      <c r="D31" s="6">
        <v>8.1999999999999993</v>
      </c>
    </row>
    <row r="32" spans="1:8" x14ac:dyDescent="0.25">
      <c r="A32" s="1">
        <v>9</v>
      </c>
      <c r="B32" s="1" t="s">
        <v>12</v>
      </c>
      <c r="C32" s="15">
        <v>6.2539350650000003</v>
      </c>
      <c r="D32" s="6">
        <v>5.2</v>
      </c>
    </row>
    <row r="33" spans="1:4" x14ac:dyDescent="0.25">
      <c r="A33" s="1">
        <v>10</v>
      </c>
      <c r="B33" s="1" t="s">
        <v>24</v>
      </c>
      <c r="C33" s="15">
        <v>6.1913803139999999</v>
      </c>
      <c r="D33" s="6">
        <v>4.0999999999999996</v>
      </c>
    </row>
    <row r="34" spans="1:4" x14ac:dyDescent="0.25">
      <c r="A34" s="1">
        <v>11</v>
      </c>
      <c r="B34" s="1" t="s">
        <v>23</v>
      </c>
      <c r="C34" s="15">
        <v>6.1592998740000002</v>
      </c>
      <c r="D34" s="6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50CC-2F31-4B80-A1A1-E9DA8356E28E}">
  <dimension ref="A1:H34"/>
  <sheetViews>
    <sheetView workbookViewId="0">
      <selection activeCell="D14" sqref="D14"/>
    </sheetView>
  </sheetViews>
  <sheetFormatPr defaultRowHeight="15" x14ac:dyDescent="0.25"/>
  <cols>
    <col min="1" max="1" width="3" bestFit="1" customWidth="1"/>
    <col min="2" max="2" width="29.85546875" bestFit="1" customWidth="1"/>
    <col min="3" max="3" width="12" bestFit="1" customWidth="1"/>
    <col min="4" max="4" width="11.42578125" bestFit="1" customWidth="1"/>
    <col min="5" max="5" width="12.7109375" bestFit="1" customWidth="1"/>
    <col min="6" max="6" width="14.7109375" bestFit="1" customWidth="1"/>
    <col min="7" max="7" width="13.140625" bestFit="1" customWidth="1"/>
  </cols>
  <sheetData>
    <row r="1" spans="1:7" x14ac:dyDescent="0.25">
      <c r="A1" s="1"/>
      <c r="B1" s="1"/>
      <c r="C1" s="7" t="s">
        <v>35</v>
      </c>
      <c r="D1" s="6" t="s">
        <v>36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</v>
      </c>
      <c r="B2" s="1" t="s">
        <v>29</v>
      </c>
      <c r="C2" s="15">
        <v>4.0174922930000001</v>
      </c>
      <c r="D2" s="6">
        <v>3.3</v>
      </c>
      <c r="E2" s="1">
        <f>D2-C2</f>
        <v>-0.71749229300000028</v>
      </c>
      <c r="F2" s="1">
        <f>ABS(E2)</f>
        <v>0.71749229300000028</v>
      </c>
      <c r="G2" s="1">
        <f>E2^2</f>
        <v>0.51479519051439826</v>
      </c>
    </row>
    <row r="3" spans="1:7" x14ac:dyDescent="0.25">
      <c r="A3" s="1">
        <v>2</v>
      </c>
      <c r="B3" s="1" t="s">
        <v>28</v>
      </c>
      <c r="C3" s="15">
        <v>3.8317669990000001</v>
      </c>
      <c r="D3" s="6">
        <v>5.4</v>
      </c>
      <c r="E3" s="1">
        <f t="shared" ref="E3:E12" si="0">D3-C3</f>
        <v>1.5682330010000003</v>
      </c>
      <c r="F3" s="1">
        <f t="shared" ref="F3:F12" si="1">ABS(E3)</f>
        <v>1.5682330010000003</v>
      </c>
      <c r="G3" s="1">
        <f t="shared" ref="G3:G12" si="2">E3^2</f>
        <v>2.4593547454254669</v>
      </c>
    </row>
    <row r="4" spans="1:7" x14ac:dyDescent="0.25">
      <c r="A4" s="1">
        <v>3</v>
      </c>
      <c r="B4" s="1" t="s">
        <v>34</v>
      </c>
      <c r="C4" s="15">
        <v>2.8870187820000002</v>
      </c>
      <c r="D4" s="6">
        <v>2.7</v>
      </c>
      <c r="E4" s="1">
        <f t="shared" si="0"/>
        <v>-0.18701878199999999</v>
      </c>
      <c r="F4" s="1">
        <f t="shared" si="1"/>
        <v>0.18701878199999999</v>
      </c>
      <c r="G4" s="1">
        <f t="shared" si="2"/>
        <v>3.4976024820763521E-2</v>
      </c>
    </row>
    <row r="5" spans="1:7" x14ac:dyDescent="0.25">
      <c r="A5" s="1">
        <v>4</v>
      </c>
      <c r="B5" s="1" t="s">
        <v>32</v>
      </c>
      <c r="C5" s="15">
        <v>2.8781348389999999</v>
      </c>
      <c r="D5" s="6">
        <v>3.6</v>
      </c>
      <c r="E5" s="1">
        <f t="shared" si="0"/>
        <v>0.7218651610000002</v>
      </c>
      <c r="F5" s="1">
        <f t="shared" si="1"/>
        <v>0.7218651610000002</v>
      </c>
      <c r="G5" s="1">
        <f t="shared" si="2"/>
        <v>0.52108931066555619</v>
      </c>
    </row>
    <row r="6" spans="1:7" x14ac:dyDescent="0.25">
      <c r="A6" s="1">
        <v>5</v>
      </c>
      <c r="B6" s="1" t="s">
        <v>31</v>
      </c>
      <c r="C6" s="15">
        <v>2.8638240100000001</v>
      </c>
      <c r="D6" s="6">
        <v>4.4000000000000004</v>
      </c>
      <c r="E6" s="1">
        <f t="shared" si="0"/>
        <v>1.5361759900000003</v>
      </c>
      <c r="F6" s="1">
        <f t="shared" si="1"/>
        <v>1.5361759900000003</v>
      </c>
      <c r="G6" s="1">
        <f t="shared" si="2"/>
        <v>2.3598366722524808</v>
      </c>
    </row>
    <row r="7" spans="1:7" x14ac:dyDescent="0.25">
      <c r="A7" s="1">
        <v>6</v>
      </c>
      <c r="B7" s="1" t="s">
        <v>37</v>
      </c>
      <c r="C7" s="15">
        <v>2.8484240430000001</v>
      </c>
      <c r="D7" s="6">
        <v>3.4</v>
      </c>
      <c r="E7" s="1">
        <f t="shared" si="0"/>
        <v>0.55157595699999984</v>
      </c>
      <c r="F7" s="1">
        <f t="shared" si="1"/>
        <v>0.55157595699999984</v>
      </c>
      <c r="G7" s="1">
        <f t="shared" si="2"/>
        <v>0.3042360363404657</v>
      </c>
    </row>
    <row r="8" spans="1:7" x14ac:dyDescent="0.25">
      <c r="A8" s="1">
        <v>7</v>
      </c>
      <c r="B8" s="1" t="s">
        <v>27</v>
      </c>
      <c r="C8" s="15">
        <v>2.8462388120000002</v>
      </c>
      <c r="D8" s="6">
        <v>4.9000000000000004</v>
      </c>
      <c r="E8" s="1">
        <f t="shared" si="0"/>
        <v>2.0537611880000002</v>
      </c>
      <c r="F8" s="1">
        <f t="shared" si="1"/>
        <v>2.0537611880000002</v>
      </c>
      <c r="G8" s="1">
        <f t="shared" si="2"/>
        <v>4.2179350173351722</v>
      </c>
    </row>
    <row r="9" spans="1:7" x14ac:dyDescent="0.25">
      <c r="A9" s="1">
        <v>8</v>
      </c>
      <c r="B9" s="1" t="s">
        <v>33</v>
      </c>
      <c r="C9" s="15">
        <v>2.658595252</v>
      </c>
      <c r="D9" s="6">
        <v>3.9</v>
      </c>
      <c r="E9" s="1">
        <f t="shared" si="0"/>
        <v>1.2414047479999999</v>
      </c>
      <c r="F9" s="1">
        <f t="shared" si="1"/>
        <v>1.2414047479999999</v>
      </c>
      <c r="G9" s="1">
        <f t="shared" si="2"/>
        <v>1.5410857483569433</v>
      </c>
    </row>
    <row r="10" spans="1:7" x14ac:dyDescent="0.25">
      <c r="A10" s="1">
        <v>9</v>
      </c>
      <c r="B10" s="1" t="s">
        <v>30</v>
      </c>
      <c r="C10" s="15">
        <v>2.608924493</v>
      </c>
      <c r="D10" s="6">
        <v>3.8</v>
      </c>
      <c r="E10" s="1">
        <f t="shared" si="0"/>
        <v>1.1910755069999999</v>
      </c>
      <c r="F10" s="1">
        <f t="shared" si="1"/>
        <v>1.1910755069999999</v>
      </c>
      <c r="G10" s="1">
        <f t="shared" si="2"/>
        <v>1.4186608633753068</v>
      </c>
    </row>
    <row r="11" spans="1:7" x14ac:dyDescent="0.25">
      <c r="A11" s="1">
        <v>10</v>
      </c>
      <c r="B11" s="1" t="s">
        <v>11</v>
      </c>
      <c r="C11" s="15">
        <v>2.5688841290000002</v>
      </c>
      <c r="D11" s="6">
        <v>3.1</v>
      </c>
      <c r="E11" s="1">
        <f t="shared" si="0"/>
        <v>0.53111587099999991</v>
      </c>
      <c r="F11" s="1">
        <f t="shared" si="1"/>
        <v>0.53111587099999991</v>
      </c>
      <c r="G11" s="1">
        <f t="shared" si="2"/>
        <v>0.28208406842808853</v>
      </c>
    </row>
    <row r="12" spans="1:7" x14ac:dyDescent="0.25">
      <c r="A12" s="1">
        <v>11</v>
      </c>
      <c r="B12" s="1" t="s">
        <v>59</v>
      </c>
      <c r="C12" s="15">
        <v>2.4717830159999998</v>
      </c>
      <c r="D12" s="6">
        <v>2.7</v>
      </c>
      <c r="E12" s="1">
        <f t="shared" si="0"/>
        <v>0.22821698400000034</v>
      </c>
      <c r="F12" s="1">
        <f t="shared" si="1"/>
        <v>0.22821698400000034</v>
      </c>
      <c r="G12" s="1">
        <f t="shared" si="2"/>
        <v>5.2082991786056416E-2</v>
      </c>
    </row>
    <row r="14" spans="1:7" x14ac:dyDescent="0.25">
      <c r="B14" s="2" t="s">
        <v>16</v>
      </c>
      <c r="C14" s="3">
        <f>AVERAGE(G2:G12)</f>
        <v>1.2460124244818818</v>
      </c>
    </row>
    <row r="15" spans="1:7" x14ac:dyDescent="0.25">
      <c r="B15" s="2" t="s">
        <v>17</v>
      </c>
      <c r="C15" s="3">
        <f>AVERAGE(F2:F12)</f>
        <v>0.95708504381818182</v>
      </c>
    </row>
    <row r="16" spans="1:7" x14ac:dyDescent="0.25">
      <c r="B16" s="2" t="s">
        <v>48</v>
      </c>
      <c r="C16" s="3">
        <f>SUM(E2:E12)/C15</f>
        <v>9.109862690171072</v>
      </c>
    </row>
    <row r="17" spans="1:8" x14ac:dyDescent="0.25">
      <c r="E17" s="4" t="s">
        <v>44</v>
      </c>
      <c r="F17" s="4">
        <f>SUM(C2:C12)</f>
        <v>32.481086668000003</v>
      </c>
      <c r="G17" s="5" t="s">
        <v>46</v>
      </c>
      <c r="H17" s="5">
        <f>SUM(D2:D12)</f>
        <v>41.199999999999996</v>
      </c>
    </row>
    <row r="18" spans="1:8" x14ac:dyDescent="0.25">
      <c r="E18" s="4" t="s">
        <v>45</v>
      </c>
      <c r="F18" s="4">
        <v>11</v>
      </c>
      <c r="G18" s="5" t="s">
        <v>47</v>
      </c>
      <c r="H18" s="5">
        <v>11</v>
      </c>
    </row>
    <row r="19" spans="1:8" x14ac:dyDescent="0.25">
      <c r="E19" s="4" t="s">
        <v>40</v>
      </c>
      <c r="F19" s="4">
        <f>F17/F18</f>
        <v>2.9528260607272729</v>
      </c>
      <c r="G19" s="5" t="s">
        <v>42</v>
      </c>
      <c r="H19" s="5">
        <f>H17/H18</f>
        <v>3.7454545454545451</v>
      </c>
    </row>
    <row r="20" spans="1:8" x14ac:dyDescent="0.25">
      <c r="E20" s="4" t="s">
        <v>41</v>
      </c>
      <c r="F20" s="4">
        <f>VAR(C2:C12)</f>
        <v>0.25297965984890991</v>
      </c>
      <c r="G20" s="5" t="s">
        <v>43</v>
      </c>
      <c r="H20" s="5">
        <f>VAR(D2:D12)</f>
        <v>0.74672727272727857</v>
      </c>
    </row>
    <row r="23" spans="1:8" x14ac:dyDescent="0.25">
      <c r="A23" s="1"/>
      <c r="B23" s="1"/>
      <c r="C23" s="1" t="s">
        <v>35</v>
      </c>
      <c r="D23" s="1" t="s">
        <v>36</v>
      </c>
    </row>
    <row r="24" spans="1:8" x14ac:dyDescent="0.25">
      <c r="A24" s="1">
        <v>1</v>
      </c>
      <c r="B24" s="1" t="s">
        <v>29</v>
      </c>
      <c r="C24" s="15">
        <v>4.0174922930000001</v>
      </c>
      <c r="D24" s="6">
        <v>3.3</v>
      </c>
    </row>
    <row r="25" spans="1:8" x14ac:dyDescent="0.25">
      <c r="A25" s="1">
        <v>2</v>
      </c>
      <c r="B25" s="1" t="s">
        <v>28</v>
      </c>
      <c r="C25" s="15">
        <v>3.8317669990000001</v>
      </c>
      <c r="D25" s="6">
        <v>5.4</v>
      </c>
    </row>
    <row r="26" spans="1:8" x14ac:dyDescent="0.25">
      <c r="A26" s="1">
        <v>3</v>
      </c>
      <c r="B26" s="1" t="s">
        <v>34</v>
      </c>
      <c r="C26" s="15">
        <v>2.8870187820000002</v>
      </c>
      <c r="D26" s="6">
        <v>2.7</v>
      </c>
    </row>
    <row r="27" spans="1:8" x14ac:dyDescent="0.25">
      <c r="A27" s="1">
        <v>4</v>
      </c>
      <c r="B27" s="1" t="s">
        <v>32</v>
      </c>
      <c r="C27" s="15">
        <v>2.8781348389999999</v>
      </c>
      <c r="D27" s="6">
        <v>3.6</v>
      </c>
    </row>
    <row r="28" spans="1:8" x14ac:dyDescent="0.25">
      <c r="A28" s="1">
        <v>5</v>
      </c>
      <c r="B28" s="1" t="s">
        <v>31</v>
      </c>
      <c r="C28" s="15">
        <v>2.8638240100000001</v>
      </c>
      <c r="D28" s="6">
        <v>4.4000000000000004</v>
      </c>
    </row>
    <row r="29" spans="1:8" x14ac:dyDescent="0.25">
      <c r="A29" s="1">
        <v>6</v>
      </c>
      <c r="B29" s="1" t="s">
        <v>37</v>
      </c>
      <c r="C29" s="15">
        <v>2.8484240430000001</v>
      </c>
      <c r="D29" s="6">
        <v>3.4</v>
      </c>
    </row>
    <row r="30" spans="1:8" x14ac:dyDescent="0.25">
      <c r="A30" s="1">
        <v>7</v>
      </c>
      <c r="B30" s="1" t="s">
        <v>27</v>
      </c>
      <c r="C30" s="15">
        <v>2.8462388120000002</v>
      </c>
      <c r="D30" s="6">
        <v>4.9000000000000004</v>
      </c>
    </row>
    <row r="31" spans="1:8" x14ac:dyDescent="0.25">
      <c r="A31" s="1">
        <v>8</v>
      </c>
      <c r="B31" s="1" t="s">
        <v>33</v>
      </c>
      <c r="C31" s="15">
        <v>2.658595252</v>
      </c>
      <c r="D31" s="6">
        <v>3.9</v>
      </c>
    </row>
    <row r="32" spans="1:8" x14ac:dyDescent="0.25">
      <c r="A32" s="1">
        <v>9</v>
      </c>
      <c r="B32" s="1" t="s">
        <v>30</v>
      </c>
      <c r="C32" s="15">
        <v>2.608924493</v>
      </c>
      <c r="D32" s="6">
        <v>3.8</v>
      </c>
    </row>
    <row r="33" spans="1:4" x14ac:dyDescent="0.25">
      <c r="A33" s="1">
        <v>10</v>
      </c>
      <c r="B33" s="1" t="s">
        <v>11</v>
      </c>
      <c r="C33" s="15">
        <v>2.5688841290000002</v>
      </c>
      <c r="D33" s="6">
        <v>3.1</v>
      </c>
    </row>
    <row r="34" spans="1:4" x14ac:dyDescent="0.25">
      <c r="A34" s="1">
        <v>11</v>
      </c>
      <c r="B34" s="1" t="s">
        <v>59</v>
      </c>
      <c r="C34" s="15">
        <v>2.4717830159999998</v>
      </c>
      <c r="D34" s="6"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971B-973F-497C-BC29-E1695F3A6434}">
  <dimension ref="A1:H34"/>
  <sheetViews>
    <sheetView workbookViewId="0">
      <selection activeCell="K1" sqref="K1"/>
    </sheetView>
  </sheetViews>
  <sheetFormatPr defaultRowHeight="15" x14ac:dyDescent="0.25"/>
  <cols>
    <col min="1" max="1" width="3" bestFit="1" customWidth="1"/>
    <col min="2" max="2" width="29.85546875" bestFit="1" customWidth="1"/>
    <col min="3" max="3" width="9.7109375" bestFit="1" customWidth="1"/>
    <col min="4" max="4" width="11.42578125" bestFit="1" customWidth="1"/>
    <col min="5" max="5" width="12.7109375" bestFit="1" customWidth="1"/>
    <col min="6" max="6" width="14.7109375" bestFit="1" customWidth="1"/>
    <col min="7" max="7" width="13.140625" bestFit="1" customWidth="1"/>
  </cols>
  <sheetData>
    <row r="1" spans="1:7" x14ac:dyDescent="0.25">
      <c r="A1" s="1"/>
      <c r="B1" s="1"/>
      <c r="C1" s="7" t="s">
        <v>38</v>
      </c>
      <c r="D1" s="6" t="s">
        <v>39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</v>
      </c>
      <c r="B2" s="1" t="s">
        <v>29</v>
      </c>
      <c r="C2" s="15">
        <v>9.9327562290000007</v>
      </c>
      <c r="D2" s="6">
        <v>9.8000000000000007</v>
      </c>
      <c r="E2" s="1">
        <f>D2-C2</f>
        <v>-0.13275622899999995</v>
      </c>
      <c r="F2" s="1">
        <f>ABS(E2)</f>
        <v>0.13275622899999995</v>
      </c>
      <c r="G2" s="1">
        <f>E2^2</f>
        <v>1.7624216338300427E-2</v>
      </c>
    </row>
    <row r="3" spans="1:7" x14ac:dyDescent="0.25">
      <c r="A3" s="1">
        <v>2</v>
      </c>
      <c r="B3" s="1" t="s">
        <v>7</v>
      </c>
      <c r="C3" s="15">
        <v>8.8946104340000005</v>
      </c>
      <c r="D3" s="6">
        <v>6.8</v>
      </c>
      <c r="E3" s="1">
        <f t="shared" ref="E3:E12" si="0">D3-C3</f>
        <v>-2.0946104340000007</v>
      </c>
      <c r="F3" s="1">
        <f t="shared" ref="F3:F12" si="1">ABS(E3)</f>
        <v>2.0946104340000007</v>
      </c>
      <c r="G3" s="1">
        <f t="shared" ref="G3:G12" si="2">E3^2</f>
        <v>4.3873928702216709</v>
      </c>
    </row>
    <row r="4" spans="1:7" x14ac:dyDescent="0.25">
      <c r="A4" s="1">
        <v>3</v>
      </c>
      <c r="B4" s="1" t="s">
        <v>28</v>
      </c>
      <c r="C4" s="15">
        <v>8.843134096</v>
      </c>
      <c r="D4" s="6">
        <v>10.199999999999999</v>
      </c>
      <c r="E4" s="1">
        <f t="shared" si="0"/>
        <v>1.3568659039999993</v>
      </c>
      <c r="F4" s="1">
        <f t="shared" si="1"/>
        <v>1.3568659039999993</v>
      </c>
      <c r="G4" s="1">
        <f t="shared" si="2"/>
        <v>1.8410850814377353</v>
      </c>
    </row>
    <row r="5" spans="1:7" x14ac:dyDescent="0.25">
      <c r="A5" s="1">
        <v>4</v>
      </c>
      <c r="B5" s="1" t="s">
        <v>34</v>
      </c>
      <c r="C5" s="15">
        <v>7.8959145739999999</v>
      </c>
      <c r="D5" s="6">
        <v>6.6</v>
      </c>
      <c r="E5" s="1">
        <f t="shared" si="0"/>
        <v>-1.2959145740000002</v>
      </c>
      <c r="F5" s="1">
        <f t="shared" si="1"/>
        <v>1.2959145740000002</v>
      </c>
      <c r="G5" s="1">
        <f t="shared" si="2"/>
        <v>1.6793945831056021</v>
      </c>
    </row>
    <row r="6" spans="1:7" x14ac:dyDescent="0.25">
      <c r="A6" s="1">
        <v>5</v>
      </c>
      <c r="B6" s="1" t="s">
        <v>37</v>
      </c>
      <c r="C6" s="15">
        <v>7.7377172720000003</v>
      </c>
      <c r="D6" s="6">
        <v>9</v>
      </c>
      <c r="E6" s="1">
        <f t="shared" si="0"/>
        <v>1.2622827279999997</v>
      </c>
      <c r="F6" s="1">
        <f t="shared" si="1"/>
        <v>1.2622827279999997</v>
      </c>
      <c r="G6" s="1">
        <f t="shared" si="2"/>
        <v>1.5933576854071214</v>
      </c>
    </row>
    <row r="7" spans="1:7" x14ac:dyDescent="0.25">
      <c r="A7" s="1">
        <v>6</v>
      </c>
      <c r="B7" s="1" t="s">
        <v>11</v>
      </c>
      <c r="C7" s="15">
        <v>7.6853450590000003</v>
      </c>
      <c r="D7" s="6">
        <v>8.9</v>
      </c>
      <c r="E7" s="1">
        <f t="shared" si="0"/>
        <v>1.214654941</v>
      </c>
      <c r="F7" s="1">
        <f t="shared" si="1"/>
        <v>1.214654941</v>
      </c>
      <c r="G7" s="1">
        <f t="shared" si="2"/>
        <v>1.4753866256957135</v>
      </c>
    </row>
    <row r="8" spans="1:7" x14ac:dyDescent="0.25">
      <c r="A8" s="1">
        <v>7</v>
      </c>
      <c r="B8" s="1" t="s">
        <v>15</v>
      </c>
      <c r="C8" s="15">
        <v>7.2765435829999996</v>
      </c>
      <c r="D8" s="6">
        <v>11.1</v>
      </c>
      <c r="E8" s="1">
        <f t="shared" si="0"/>
        <v>3.8234564170000001</v>
      </c>
      <c r="F8" s="1">
        <f t="shared" si="1"/>
        <v>3.8234564170000001</v>
      </c>
      <c r="G8" s="1">
        <f t="shared" si="2"/>
        <v>14.618818972698477</v>
      </c>
    </row>
    <row r="9" spans="1:7" x14ac:dyDescent="0.25">
      <c r="A9" s="1">
        <v>8</v>
      </c>
      <c r="B9" s="1" t="s">
        <v>10</v>
      </c>
      <c r="C9" s="15">
        <v>7.1610498570000001</v>
      </c>
      <c r="D9" s="6">
        <v>10.3</v>
      </c>
      <c r="E9" s="1">
        <f t="shared" si="0"/>
        <v>3.1389501430000006</v>
      </c>
      <c r="F9" s="1">
        <f t="shared" si="1"/>
        <v>3.1389501430000006</v>
      </c>
      <c r="G9" s="1">
        <f t="shared" si="2"/>
        <v>9.8530080002397238</v>
      </c>
    </row>
    <row r="10" spans="1:7" x14ac:dyDescent="0.25">
      <c r="A10" s="1">
        <v>9</v>
      </c>
      <c r="B10" s="1" t="s">
        <v>60</v>
      </c>
      <c r="C10" s="15">
        <v>6.8996137749999997</v>
      </c>
      <c r="D10" s="6">
        <v>10.8</v>
      </c>
      <c r="E10" s="1">
        <f t="shared" si="0"/>
        <v>3.900386225000001</v>
      </c>
      <c r="F10" s="1">
        <f t="shared" si="1"/>
        <v>3.900386225000001</v>
      </c>
      <c r="G10" s="1">
        <f t="shared" si="2"/>
        <v>15.213012704169758</v>
      </c>
    </row>
    <row r="11" spans="1:7" x14ac:dyDescent="0.25">
      <c r="A11" s="1">
        <v>10</v>
      </c>
      <c r="B11" s="1" t="s">
        <v>32</v>
      </c>
      <c r="C11" s="15">
        <v>6.760517664</v>
      </c>
      <c r="D11" s="6">
        <v>7.8</v>
      </c>
      <c r="E11" s="1">
        <f t="shared" si="0"/>
        <v>1.0394823359999998</v>
      </c>
      <c r="F11" s="1">
        <f t="shared" si="1"/>
        <v>1.0394823359999998</v>
      </c>
      <c r="G11" s="1">
        <f t="shared" si="2"/>
        <v>1.0805235268560165</v>
      </c>
    </row>
    <row r="12" spans="1:7" x14ac:dyDescent="0.25">
      <c r="A12" s="1">
        <v>11</v>
      </c>
      <c r="B12" s="1" t="s">
        <v>30</v>
      </c>
      <c r="C12" s="15">
        <v>6.3770122469999997</v>
      </c>
      <c r="D12" s="6">
        <v>9</v>
      </c>
      <c r="E12" s="1">
        <f t="shared" si="0"/>
        <v>2.6229877530000003</v>
      </c>
      <c r="F12" s="1">
        <f t="shared" si="1"/>
        <v>2.6229877530000003</v>
      </c>
      <c r="G12" s="1">
        <f t="shared" si="2"/>
        <v>6.880064752387991</v>
      </c>
    </row>
    <row r="14" spans="1:7" x14ac:dyDescent="0.25">
      <c r="B14" s="2" t="s">
        <v>16</v>
      </c>
      <c r="C14" s="3">
        <f>AVERAGE(G2:G12)</f>
        <v>5.3308790016871006</v>
      </c>
    </row>
    <row r="15" spans="1:7" x14ac:dyDescent="0.25">
      <c r="B15" s="2" t="s">
        <v>17</v>
      </c>
      <c r="C15" s="3">
        <f>AVERAGE(F2:F12)</f>
        <v>1.9893043349090909</v>
      </c>
    </row>
    <row r="16" spans="1:7" x14ac:dyDescent="0.25">
      <c r="B16" s="2" t="s">
        <v>18</v>
      </c>
      <c r="C16" s="3">
        <f>SUM(E2:E12)/C15</f>
        <v>7.4577755397481607</v>
      </c>
    </row>
    <row r="17" spans="1:8" x14ac:dyDescent="0.25">
      <c r="E17" s="4" t="s">
        <v>44</v>
      </c>
      <c r="F17" s="4">
        <f>SUM(C2:C12)</f>
        <v>85.46421479</v>
      </c>
      <c r="G17" s="5" t="s">
        <v>46</v>
      </c>
      <c r="H17" s="5">
        <f>SUM(D2:D12)</f>
        <v>100.3</v>
      </c>
    </row>
    <row r="18" spans="1:8" x14ac:dyDescent="0.25">
      <c r="E18" s="4" t="s">
        <v>45</v>
      </c>
      <c r="F18" s="4">
        <v>11</v>
      </c>
      <c r="G18" s="5" t="s">
        <v>47</v>
      </c>
      <c r="H18" s="5">
        <v>11</v>
      </c>
    </row>
    <row r="19" spans="1:8" x14ac:dyDescent="0.25">
      <c r="E19" s="4" t="s">
        <v>40</v>
      </c>
      <c r="F19" s="4">
        <f>F17/F18</f>
        <v>7.7694740718181814</v>
      </c>
      <c r="G19" s="5" t="s">
        <v>42</v>
      </c>
      <c r="H19" s="5">
        <f>H17/H18</f>
        <v>9.1181818181818173</v>
      </c>
    </row>
    <row r="20" spans="1:8" x14ac:dyDescent="0.25">
      <c r="E20" s="4" t="s">
        <v>41</v>
      </c>
      <c r="F20" s="4">
        <f>VAR(C2:C12)</f>
        <v>1.1449301152753151</v>
      </c>
      <c r="G20" s="5" t="s">
        <v>43</v>
      </c>
      <c r="H20" s="5">
        <f>VAR(D2:D12)</f>
        <v>2.3316363636363691</v>
      </c>
    </row>
    <row r="23" spans="1:8" x14ac:dyDescent="0.25">
      <c r="A23" s="1"/>
      <c r="B23" s="1"/>
      <c r="C23" s="1" t="s">
        <v>38</v>
      </c>
      <c r="D23" s="1" t="s">
        <v>39</v>
      </c>
    </row>
    <row r="24" spans="1:8" x14ac:dyDescent="0.25">
      <c r="A24" s="1">
        <v>1</v>
      </c>
      <c r="B24" s="1" t="s">
        <v>29</v>
      </c>
      <c r="C24" s="15">
        <v>9.9327562290000007</v>
      </c>
      <c r="D24" s="6">
        <v>9.8000000000000007</v>
      </c>
    </row>
    <row r="25" spans="1:8" x14ac:dyDescent="0.25">
      <c r="A25" s="1">
        <v>2</v>
      </c>
      <c r="B25" s="1" t="s">
        <v>7</v>
      </c>
      <c r="C25" s="15">
        <v>8.8946104340000005</v>
      </c>
      <c r="D25" s="6">
        <v>6.8</v>
      </c>
    </row>
    <row r="26" spans="1:8" x14ac:dyDescent="0.25">
      <c r="A26" s="1">
        <v>3</v>
      </c>
      <c r="B26" s="1" t="s">
        <v>28</v>
      </c>
      <c r="C26" s="15">
        <v>8.843134096</v>
      </c>
      <c r="D26" s="6">
        <v>10.199999999999999</v>
      </c>
    </row>
    <row r="27" spans="1:8" x14ac:dyDescent="0.25">
      <c r="A27" s="1">
        <v>4</v>
      </c>
      <c r="B27" s="1" t="s">
        <v>34</v>
      </c>
      <c r="C27" s="15">
        <v>7.8959145739999999</v>
      </c>
      <c r="D27" s="6">
        <v>6.6</v>
      </c>
    </row>
    <row r="28" spans="1:8" x14ac:dyDescent="0.25">
      <c r="A28" s="1">
        <v>5</v>
      </c>
      <c r="B28" s="1" t="s">
        <v>37</v>
      </c>
      <c r="C28" s="15">
        <v>7.7377172720000003</v>
      </c>
      <c r="D28" s="6">
        <v>9</v>
      </c>
    </row>
    <row r="29" spans="1:8" x14ac:dyDescent="0.25">
      <c r="A29" s="1">
        <v>6</v>
      </c>
      <c r="B29" s="1" t="s">
        <v>11</v>
      </c>
      <c r="C29" s="15">
        <v>7.6853450590000003</v>
      </c>
      <c r="D29" s="6">
        <v>8.9</v>
      </c>
    </row>
    <row r="30" spans="1:8" x14ac:dyDescent="0.25">
      <c r="A30" s="1">
        <v>7</v>
      </c>
      <c r="B30" s="1" t="s">
        <v>15</v>
      </c>
      <c r="C30" s="15">
        <v>7.2765435829999996</v>
      </c>
      <c r="D30" s="6">
        <v>11.1</v>
      </c>
    </row>
    <row r="31" spans="1:8" x14ac:dyDescent="0.25">
      <c r="A31" s="1">
        <v>8</v>
      </c>
      <c r="B31" s="1" t="s">
        <v>10</v>
      </c>
      <c r="C31" s="15">
        <v>7.1610498570000001</v>
      </c>
      <c r="D31" s="6">
        <v>10.3</v>
      </c>
    </row>
    <row r="32" spans="1:8" x14ac:dyDescent="0.25">
      <c r="A32" s="1">
        <v>9</v>
      </c>
      <c r="B32" s="1" t="s">
        <v>60</v>
      </c>
      <c r="C32" s="15">
        <v>6.8996137749999997</v>
      </c>
      <c r="D32" s="6">
        <v>10.8</v>
      </c>
    </row>
    <row r="33" spans="1:4" x14ac:dyDescent="0.25">
      <c r="A33" s="1">
        <v>10</v>
      </c>
      <c r="B33" s="1" t="s">
        <v>32</v>
      </c>
      <c r="C33" s="15">
        <v>6.760517664</v>
      </c>
      <c r="D33" s="6">
        <v>7.8</v>
      </c>
    </row>
    <row r="34" spans="1:4" x14ac:dyDescent="0.25">
      <c r="A34" s="1">
        <v>11</v>
      </c>
      <c r="B34" s="1" t="s">
        <v>30</v>
      </c>
      <c r="C34" s="15">
        <v>6.3770122469999997</v>
      </c>
      <c r="D34" s="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95B4-8D18-40FD-8B2F-BA68BAE30E9C}">
  <dimension ref="A6:J10"/>
  <sheetViews>
    <sheetView workbookViewId="0">
      <selection activeCell="C3" sqref="C3"/>
    </sheetView>
  </sheetViews>
  <sheetFormatPr defaultRowHeight="15" x14ac:dyDescent="0.25"/>
  <cols>
    <col min="1" max="1" width="7" bestFit="1" customWidth="1"/>
    <col min="2" max="5" width="12" bestFit="1" customWidth="1"/>
    <col min="6" max="6" width="12.28515625" bestFit="1" customWidth="1"/>
    <col min="7" max="7" width="12.7109375" bestFit="1" customWidth="1"/>
    <col min="8" max="8" width="13.140625" bestFit="1" customWidth="1"/>
    <col min="9" max="9" width="14.85546875" bestFit="1" customWidth="1"/>
    <col min="10" max="10" width="12.5703125" bestFit="1" customWidth="1"/>
  </cols>
  <sheetData>
    <row r="6" spans="1:10" x14ac:dyDescent="0.25">
      <c r="A6" s="8"/>
      <c r="B6" s="9" t="s">
        <v>53</v>
      </c>
      <c r="C6" s="13" t="s">
        <v>54</v>
      </c>
      <c r="D6" s="11" t="s">
        <v>55</v>
      </c>
      <c r="E6" s="7" t="s">
        <v>40</v>
      </c>
      <c r="F6" s="6" t="s">
        <v>42</v>
      </c>
      <c r="G6" s="8" t="s">
        <v>56</v>
      </c>
      <c r="H6" s="7" t="s">
        <v>41</v>
      </c>
      <c r="I6" s="6" t="s">
        <v>43</v>
      </c>
      <c r="J6" s="8" t="s">
        <v>57</v>
      </c>
    </row>
    <row r="7" spans="1:10" x14ac:dyDescent="0.25">
      <c r="A7" s="8" t="s">
        <v>49</v>
      </c>
      <c r="B7" s="3">
        <v>11.193375489999999</v>
      </c>
      <c r="C7" s="14">
        <v>2.6346239800000002</v>
      </c>
      <c r="D7" s="12">
        <v>7.5878528589999998</v>
      </c>
      <c r="E7" s="7">
        <v>24.6644419</v>
      </c>
      <c r="F7" s="6">
        <v>26.481818180000001</v>
      </c>
      <c r="G7" s="1">
        <f>E7-F7</f>
        <v>-1.8173762800000013</v>
      </c>
      <c r="H7" s="7">
        <v>3.2708794440000002</v>
      </c>
      <c r="I7" s="6">
        <v>15.28163636</v>
      </c>
      <c r="J7" s="1">
        <f>H7-I7</f>
        <v>-12.010756916</v>
      </c>
    </row>
    <row r="8" spans="1:10" x14ac:dyDescent="0.25">
      <c r="A8" s="8" t="s">
        <v>50</v>
      </c>
      <c r="B8" s="10">
        <v>1.121762833</v>
      </c>
      <c r="C8" s="14">
        <v>0.84197707399999999</v>
      </c>
      <c r="D8" s="12">
        <v>-2.4387926200000001</v>
      </c>
      <c r="E8" s="7">
        <v>7.6230370430000001</v>
      </c>
      <c r="F8" s="6">
        <v>7.4363640000000002</v>
      </c>
      <c r="G8" s="1">
        <f>E8-F8</f>
        <v>0.18667304299999987</v>
      </c>
      <c r="H8" s="7">
        <v>1.516886213</v>
      </c>
      <c r="I8" s="6">
        <v>3.2965450000000001</v>
      </c>
      <c r="J8" s="1">
        <f>H8-I8</f>
        <v>-1.779658787</v>
      </c>
    </row>
    <row r="9" spans="1:10" x14ac:dyDescent="0.25">
      <c r="A9" s="8" t="s">
        <v>51</v>
      </c>
      <c r="B9" s="10">
        <v>1.2460124239999999</v>
      </c>
      <c r="C9" s="14">
        <v>0.95708504400000005</v>
      </c>
      <c r="D9" s="12">
        <v>9.1098626899999999</v>
      </c>
      <c r="E9" s="7">
        <v>2.9528260610000001</v>
      </c>
      <c r="F9" s="6">
        <v>3.7454550000000002</v>
      </c>
      <c r="G9" s="1">
        <f>E9-F9</f>
        <v>-0.79262893900000009</v>
      </c>
      <c r="H9" s="7">
        <v>0.25297966</v>
      </c>
      <c r="I9" s="6">
        <v>0.74672700000000003</v>
      </c>
      <c r="J9" s="1">
        <f>H9-I9</f>
        <v>-0.49374734000000003</v>
      </c>
    </row>
    <row r="10" spans="1:10" x14ac:dyDescent="0.25">
      <c r="A10" s="8" t="s">
        <v>52</v>
      </c>
      <c r="B10" s="10">
        <v>5.3308790000000004</v>
      </c>
      <c r="C10" s="14">
        <v>1.9893042999999999</v>
      </c>
      <c r="D10" s="12">
        <v>7.4577755000000003</v>
      </c>
      <c r="E10" s="7">
        <v>7.7694740720000004</v>
      </c>
      <c r="F10" s="6">
        <v>9.1181819999999991</v>
      </c>
      <c r="G10" s="1">
        <f>E10-F10</f>
        <v>-1.3487079279999987</v>
      </c>
      <c r="H10" s="7">
        <v>1.144930115</v>
      </c>
      <c r="I10" s="6">
        <v>2.331636</v>
      </c>
      <c r="J10" s="1">
        <f>H10-I10</f>
        <v>-1.1867058850000001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PTS</vt:lpstr>
      <vt:lpstr>Assists</vt:lpstr>
      <vt:lpstr>Oreb</vt:lpstr>
      <vt:lpstr>Dreb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rasz</dc:creator>
  <cp:lastModifiedBy>adrian rasz</cp:lastModifiedBy>
  <dcterms:created xsi:type="dcterms:W3CDTF">2020-11-18T13:37:01Z</dcterms:created>
  <dcterms:modified xsi:type="dcterms:W3CDTF">2020-11-27T20:12:42Z</dcterms:modified>
</cp:coreProperties>
</file>